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32" windowWidth="7068" windowHeight="5052" activeTab="3"/>
  </bookViews>
  <sheets>
    <sheet name="Με 4 Στοιχεία Σύγκρισης " sheetId="28" r:id="rId1"/>
    <sheet name="Με 5 Στοιχεία Σύγκρισης" sheetId="1" r:id="rId2"/>
    <sheet name="Με 6 Στοιχεία Σύγκρισης" sheetId="2" r:id="rId3"/>
    <sheet name="Με 7 Στοιχεία Σύγκρισης " sheetId="29" r:id="rId4"/>
  </sheets>
  <definedNames>
    <definedName name="solver_adj" localSheetId="2" hidden="1">'Με 6 Στοιχεία Σύγκρισης'!$D$61:$F$61</definedName>
    <definedName name="solver_adj" localSheetId="3" hidden="1">'Με 7 Στοιχεία Σύγκρισης '!$D$65:$F$65</definedName>
    <definedName name="solver_lhs1" localSheetId="2" hidden="1">'Με 6 Στοιχεία Σύγκρισης'!$H$58</definedName>
    <definedName name="solver_lhs1" localSheetId="3" hidden="1">'Με 7 Στοιχεία Σύγκρισης '!$H$62</definedName>
    <definedName name="solver_lhs2" localSheetId="2" hidden="1">'Με 6 Στοιχεία Σύγκρισης'!$H$59</definedName>
    <definedName name="solver_lhs2" localSheetId="3" hidden="1">'Με 7 Στοιχεία Σύγκρισης '!$H$63</definedName>
    <definedName name="solver_lhs3" localSheetId="2" hidden="1">'Με 6 Στοιχεία Σύγκρισης'!$H$60</definedName>
    <definedName name="solver_lhs3" localSheetId="3" hidden="1">'Με 7 Στοιχεία Σύγκρισης '!$H$64</definedName>
    <definedName name="solver_lin" localSheetId="2" hidden="1">0</definedName>
    <definedName name="solver_lin" localSheetId="3" hidden="1">0</definedName>
    <definedName name="solver_num" localSheetId="2" hidden="1">3</definedName>
    <definedName name="solver_num" localSheetId="3" hidden="1">3</definedName>
    <definedName name="solver_opt" localSheetId="2" hidden="1">'Με 6 Στοιχεία Σύγκρισης'!$H$61</definedName>
    <definedName name="solver_opt" localSheetId="3" hidden="1">'Με 7 Στοιχεία Σύγκρισης '!$H$65</definedName>
    <definedName name="solver_rel1" localSheetId="2" hidden="1">2</definedName>
    <definedName name="solver_rel1" localSheetId="3" hidden="1">2</definedName>
    <definedName name="solver_rel2" localSheetId="2" hidden="1">2</definedName>
    <definedName name="solver_rel2" localSheetId="3" hidden="1">2</definedName>
    <definedName name="solver_rel3" localSheetId="2" hidden="1">2</definedName>
    <definedName name="solver_rel3" localSheetId="3" hidden="1">2</definedName>
    <definedName name="solver_rhs1" localSheetId="2" hidden="1">0</definedName>
    <definedName name="solver_rhs1" localSheetId="3" hidden="1">0</definedName>
    <definedName name="solver_rhs2" localSheetId="2" hidden="1">0</definedName>
    <definedName name="solver_rhs2" localSheetId="3" hidden="1">0</definedName>
    <definedName name="solver_rhs3" localSheetId="2" hidden="1">0</definedName>
    <definedName name="solver_rhs3" localSheetId="3" hidden="1">0</definedName>
    <definedName name="solver_tmp" localSheetId="2" hidden="1">0</definedName>
    <definedName name="solver_tmp" localSheetId="3" hidden="1">0</definedName>
    <definedName name="solver_typ" localSheetId="2" hidden="1">3</definedName>
    <definedName name="solver_typ" localSheetId="3" hidden="1">3</definedName>
    <definedName name="solver_val" localSheetId="2" hidden="1">1</definedName>
    <definedName name="solver_val" localSheetId="3" hidden="1">1</definedName>
  </definedNames>
  <calcPr calcId="145621"/>
</workbook>
</file>

<file path=xl/calcChain.xml><?xml version="1.0" encoding="utf-8"?>
<calcChain xmlns="http://schemas.openxmlformats.org/spreadsheetml/2006/main">
  <c r="C43" i="29" l="1"/>
  <c r="D43" i="29"/>
  <c r="E43" i="29"/>
  <c r="F43" i="29"/>
  <c r="G43" i="29"/>
  <c r="H43" i="29"/>
  <c r="C44" i="29"/>
  <c r="D44" i="29"/>
  <c r="E44" i="29"/>
  <c r="F44" i="29"/>
  <c r="G44" i="29"/>
  <c r="H44" i="29"/>
  <c r="C45" i="29"/>
  <c r="D45" i="29"/>
  <c r="E45" i="29"/>
  <c r="F45" i="29"/>
  <c r="G45" i="29"/>
  <c r="H45" i="29"/>
  <c r="C46" i="29"/>
  <c r="D46" i="29"/>
  <c r="E46" i="29"/>
  <c r="F46" i="29"/>
  <c r="G46" i="29"/>
  <c r="H46" i="29"/>
  <c r="C47" i="29"/>
  <c r="D47" i="29"/>
  <c r="E47" i="29"/>
  <c r="F47" i="29"/>
  <c r="G47" i="29"/>
  <c r="H47" i="29"/>
  <c r="C48" i="29"/>
  <c r="D48" i="29"/>
  <c r="E48" i="29"/>
  <c r="F48" i="29"/>
  <c r="G48" i="29"/>
  <c r="H48" i="29"/>
  <c r="C49" i="29"/>
  <c r="D49" i="29"/>
  <c r="F49" i="29"/>
  <c r="H49" i="29"/>
  <c r="B44" i="29"/>
  <c r="B45" i="29"/>
  <c r="B46" i="29"/>
  <c r="B47" i="29"/>
  <c r="B48" i="29"/>
  <c r="B49" i="29"/>
  <c r="D27" i="29"/>
  <c r="E27" i="29"/>
  <c r="G27" i="29"/>
  <c r="D14" i="29"/>
  <c r="D20" i="29" s="1"/>
  <c r="E14" i="29"/>
  <c r="G14" i="29"/>
  <c r="I14" i="29"/>
  <c r="I22" i="29" s="1"/>
  <c r="C14" i="29"/>
  <c r="E20" i="29"/>
  <c r="G20" i="29"/>
  <c r="D21" i="29"/>
  <c r="E21" i="29"/>
  <c r="G21" i="29"/>
  <c r="D22" i="29"/>
  <c r="E22" i="29"/>
  <c r="G22" i="29"/>
  <c r="D23" i="29"/>
  <c r="E23" i="29"/>
  <c r="G23" i="29"/>
  <c r="D24" i="29"/>
  <c r="E24" i="29"/>
  <c r="G24" i="29"/>
  <c r="D25" i="29"/>
  <c r="E25" i="29"/>
  <c r="G25" i="29"/>
  <c r="D26" i="29"/>
  <c r="E26" i="29"/>
  <c r="G26" i="29"/>
  <c r="C21" i="29"/>
  <c r="C22" i="29"/>
  <c r="C23" i="29"/>
  <c r="C24" i="29"/>
  <c r="C25" i="29"/>
  <c r="C26" i="29"/>
  <c r="B26" i="29"/>
  <c r="C37" i="29" s="1"/>
  <c r="H13" i="29"/>
  <c r="H14" i="29" s="1"/>
  <c r="G13" i="29"/>
  <c r="F13" i="29"/>
  <c r="E49" i="29" s="1"/>
  <c r="E13" i="29"/>
  <c r="D13" i="29"/>
  <c r="C13" i="29"/>
  <c r="I6" i="29"/>
  <c r="I19" i="29" s="1"/>
  <c r="B43" i="29"/>
  <c r="B25" i="29"/>
  <c r="C36" i="29" s="1"/>
  <c r="B24" i="29"/>
  <c r="C35" i="29" s="1"/>
  <c r="B23" i="29"/>
  <c r="C34" i="29" s="1"/>
  <c r="B22" i="29"/>
  <c r="C33" i="29" s="1"/>
  <c r="B21" i="29"/>
  <c r="C32" i="29" s="1"/>
  <c r="B20" i="29"/>
  <c r="C31" i="29" s="1"/>
  <c r="E19" i="29"/>
  <c r="B19" i="29"/>
  <c r="G12" i="29"/>
  <c r="F12" i="29"/>
  <c r="E12" i="29"/>
  <c r="C12" i="29"/>
  <c r="E11" i="29"/>
  <c r="C11" i="29"/>
  <c r="G10" i="29"/>
  <c r="E10" i="29"/>
  <c r="C10" i="29"/>
  <c r="G9" i="29"/>
  <c r="D9" i="29"/>
  <c r="C9" i="29"/>
  <c r="H8" i="29"/>
  <c r="D12" i="29" s="1"/>
  <c r="G8" i="29"/>
  <c r="F8" i="29"/>
  <c r="D10" i="29" s="1"/>
  <c r="E8" i="29"/>
  <c r="C8" i="29"/>
  <c r="H6" i="29"/>
  <c r="H19" i="29" s="1"/>
  <c r="G6" i="29"/>
  <c r="G19" i="29" s="1"/>
  <c r="F6" i="29"/>
  <c r="F19" i="29" s="1"/>
  <c r="E6" i="29"/>
  <c r="D6" i="29"/>
  <c r="D19" i="29" s="1"/>
  <c r="C6" i="29"/>
  <c r="C19" i="29" s="1"/>
  <c r="H21" i="29" l="1"/>
  <c r="H22" i="29"/>
  <c r="I21" i="29"/>
  <c r="I20" i="29"/>
  <c r="G49" i="29"/>
  <c r="H26" i="29"/>
  <c r="I25" i="29"/>
  <c r="I24" i="29"/>
  <c r="H25" i="29"/>
  <c r="H24" i="29"/>
  <c r="I23" i="29"/>
  <c r="I26" i="29"/>
  <c r="I27" i="29" s="1"/>
  <c r="H23" i="29"/>
  <c r="F14" i="29"/>
  <c r="F26" i="29"/>
  <c r="H20" i="29"/>
  <c r="F11" i="29"/>
  <c r="D11" i="29"/>
  <c r="B24" i="2"/>
  <c r="C34" i="2" s="1"/>
  <c r="B23" i="2"/>
  <c r="C33" i="2" s="1"/>
  <c r="B22" i="2"/>
  <c r="C32" i="2" s="1"/>
  <c r="B21" i="2"/>
  <c r="C31" i="2" s="1"/>
  <c r="B20" i="2"/>
  <c r="C30" i="2" s="1"/>
  <c r="B19" i="2"/>
  <c r="C29" i="2" s="1"/>
  <c r="H6" i="2"/>
  <c r="H18" i="2" s="1"/>
  <c r="G6" i="2"/>
  <c r="G18" i="2" s="1"/>
  <c r="F6" i="2"/>
  <c r="F18" i="2" s="1"/>
  <c r="E6" i="2"/>
  <c r="E18" i="2" s="1"/>
  <c r="D6" i="2"/>
  <c r="D18" i="2" s="1"/>
  <c r="C6" i="2"/>
  <c r="C18" i="2" s="1"/>
  <c r="B18" i="2"/>
  <c r="C18" i="1"/>
  <c r="C32" i="1"/>
  <c r="C31" i="1"/>
  <c r="C30" i="1"/>
  <c r="C29" i="1"/>
  <c r="C28" i="1"/>
  <c r="C23" i="1"/>
  <c r="C22" i="1"/>
  <c r="C21" i="1"/>
  <c r="C20" i="1"/>
  <c r="C19" i="1"/>
  <c r="H7" i="1"/>
  <c r="H18" i="1" s="1"/>
  <c r="G7" i="1"/>
  <c r="G18" i="1" s="1"/>
  <c r="F7" i="1"/>
  <c r="F18" i="1" s="1"/>
  <c r="E7" i="1"/>
  <c r="E18" i="1" s="1"/>
  <c r="D7" i="1"/>
  <c r="D18" i="1" s="1"/>
  <c r="G7" i="28"/>
  <c r="F7" i="28"/>
  <c r="E7" i="28"/>
  <c r="D7" i="28"/>
  <c r="G17" i="28"/>
  <c r="F17" i="28"/>
  <c r="E17" i="28"/>
  <c r="D17" i="28"/>
  <c r="C29" i="28"/>
  <c r="C28" i="28"/>
  <c r="C27" i="28"/>
  <c r="C26" i="28"/>
  <c r="C21" i="28"/>
  <c r="C20" i="28"/>
  <c r="C19" i="28"/>
  <c r="C18" i="28"/>
  <c r="C17" i="28"/>
  <c r="G41" i="28"/>
  <c r="G40" i="28"/>
  <c r="I35" i="28" a="1"/>
  <c r="I35" i="28"/>
  <c r="B36" i="28"/>
  <c r="C36" i="28"/>
  <c r="D36" i="28"/>
  <c r="E36" i="28"/>
  <c r="B37" i="28"/>
  <c r="C37" i="28"/>
  <c r="D37" i="28"/>
  <c r="E37" i="28"/>
  <c r="B38" i="28"/>
  <c r="C38" i="28"/>
  <c r="D38" i="28"/>
  <c r="E38" i="28"/>
  <c r="C35" i="28"/>
  <c r="D35" i="28"/>
  <c r="E35" i="28"/>
  <c r="B35" i="28"/>
  <c r="F11" i="28"/>
  <c r="E11" i="28"/>
  <c r="E10" i="28"/>
  <c r="G8" i="28"/>
  <c r="G12" i="28"/>
  <c r="G21" i="28"/>
  <c r="F8" i="28"/>
  <c r="E8" i="28"/>
  <c r="D33" i="1"/>
  <c r="G10" i="2"/>
  <c r="G9" i="2"/>
  <c r="E8" i="2"/>
  <c r="G8" i="2"/>
  <c r="F41" i="2"/>
  <c r="H8" i="2"/>
  <c r="F8" i="2"/>
  <c r="E41" i="2"/>
  <c r="F11" i="2"/>
  <c r="G12" i="2"/>
  <c r="F45" i="2"/>
  <c r="H8" i="1"/>
  <c r="H13" i="1"/>
  <c r="G8" i="1"/>
  <c r="F8" i="1"/>
  <c r="E8" i="1"/>
  <c r="C41" i="2"/>
  <c r="D41" i="2"/>
  <c r="G41" i="2"/>
  <c r="D42" i="2"/>
  <c r="E42" i="2"/>
  <c r="F42" i="2"/>
  <c r="G42" i="2"/>
  <c r="E43" i="2"/>
  <c r="G43" i="2"/>
  <c r="F44" i="2"/>
  <c r="G44" i="2"/>
  <c r="G45" i="2"/>
  <c r="C40" i="2"/>
  <c r="D40" i="2"/>
  <c r="E40" i="2"/>
  <c r="F40" i="2"/>
  <c r="G40" i="2"/>
  <c r="B40" i="2"/>
  <c r="H13" i="2"/>
  <c r="H21" i="2"/>
  <c r="F12" i="2"/>
  <c r="E45" i="2"/>
  <c r="E12" i="2"/>
  <c r="D45" i="2"/>
  <c r="E11" i="2"/>
  <c r="D44" i="2"/>
  <c r="E10" i="2"/>
  <c r="D43" i="2"/>
  <c r="D12" i="2"/>
  <c r="C45" i="2"/>
  <c r="D11" i="2"/>
  <c r="C44" i="2"/>
  <c r="D10" i="2"/>
  <c r="D9" i="2"/>
  <c r="C12" i="2"/>
  <c r="B45" i="2"/>
  <c r="C11" i="2"/>
  <c r="B44" i="2"/>
  <c r="C10" i="2"/>
  <c r="B43" i="2"/>
  <c r="C9" i="2"/>
  <c r="B42" i="2"/>
  <c r="C8" i="2"/>
  <c r="B41" i="2"/>
  <c r="C39" i="1"/>
  <c r="D39" i="1"/>
  <c r="E39" i="1"/>
  <c r="F39" i="1"/>
  <c r="D40" i="1"/>
  <c r="E40" i="1"/>
  <c r="F40" i="1"/>
  <c r="E41" i="1"/>
  <c r="F41" i="1"/>
  <c r="F42" i="1"/>
  <c r="C38" i="1"/>
  <c r="D38" i="1"/>
  <c r="E38" i="1"/>
  <c r="F38" i="1"/>
  <c r="B38" i="1"/>
  <c r="G12" i="1"/>
  <c r="E42" i="1"/>
  <c r="F12" i="1"/>
  <c r="D42" i="1"/>
  <c r="F11" i="1"/>
  <c r="D41" i="1"/>
  <c r="E12" i="1"/>
  <c r="C42" i="1"/>
  <c r="E11" i="1"/>
  <c r="C41" i="1"/>
  <c r="E10" i="1"/>
  <c r="D11" i="1"/>
  <c r="D10" i="1"/>
  <c r="B40" i="1"/>
  <c r="D9" i="1"/>
  <c r="H22" i="2"/>
  <c r="H23" i="2"/>
  <c r="H24" i="2"/>
  <c r="G13" i="1"/>
  <c r="G20" i="1"/>
  <c r="B39" i="1"/>
  <c r="B41" i="1"/>
  <c r="E44" i="2"/>
  <c r="F43" i="2"/>
  <c r="F13" i="1"/>
  <c r="F23" i="1"/>
  <c r="G19" i="1"/>
  <c r="H23" i="1"/>
  <c r="H20" i="1"/>
  <c r="H21" i="1"/>
  <c r="H22" i="1"/>
  <c r="H19" i="1"/>
  <c r="D12" i="1"/>
  <c r="E13" i="1"/>
  <c r="E23" i="1"/>
  <c r="G22" i="1"/>
  <c r="G21" i="1"/>
  <c r="G13" i="2"/>
  <c r="G20" i="2"/>
  <c r="E19" i="1"/>
  <c r="B42" i="1"/>
  <c r="D13" i="1"/>
  <c r="G19" i="2"/>
  <c r="G21" i="2"/>
  <c r="D22" i="1"/>
  <c r="D20" i="1"/>
  <c r="D19" i="1"/>
  <c r="D21" i="1"/>
  <c r="D23" i="1"/>
  <c r="I37" i="28"/>
  <c r="I38" i="28"/>
  <c r="I36" i="28"/>
  <c r="G18" i="28"/>
  <c r="D11" i="28"/>
  <c r="E12" i="28"/>
  <c r="D9" i="28"/>
  <c r="F12" i="28"/>
  <c r="F18" i="28"/>
  <c r="G20" i="28"/>
  <c r="D10" i="28"/>
  <c r="G19" i="28"/>
  <c r="G23" i="2"/>
  <c r="G22" i="2"/>
  <c r="D13" i="2"/>
  <c r="D23" i="2"/>
  <c r="H20" i="2"/>
  <c r="G24" i="2"/>
  <c r="H19" i="2"/>
  <c r="F13" i="2"/>
  <c r="C13" i="2"/>
  <c r="E13" i="2"/>
  <c r="E23" i="2"/>
  <c r="C43" i="2"/>
  <c r="C42" i="2"/>
  <c r="G23" i="1"/>
  <c r="F19" i="1"/>
  <c r="I23" i="1"/>
  <c r="F21" i="1"/>
  <c r="I19" i="1"/>
  <c r="E21" i="1"/>
  <c r="E20" i="1"/>
  <c r="E22" i="1"/>
  <c r="F20" i="1"/>
  <c r="F22" i="1"/>
  <c r="C40" i="1"/>
  <c r="E19" i="28"/>
  <c r="E20" i="28"/>
  <c r="F20" i="28"/>
  <c r="F21" i="28"/>
  <c r="F19" i="28"/>
  <c r="D12" i="28"/>
  <c r="D20" i="28"/>
  <c r="H20" i="28"/>
  <c r="E18" i="28"/>
  <c r="E21" i="28"/>
  <c r="D19" i="2"/>
  <c r="D22" i="2"/>
  <c r="D20" i="2"/>
  <c r="D21" i="2"/>
  <c r="D24" i="2"/>
  <c r="F19" i="2"/>
  <c r="F21" i="2"/>
  <c r="F23" i="2"/>
  <c r="F22" i="2"/>
  <c r="F20" i="2"/>
  <c r="E20" i="2"/>
  <c r="E21" i="2"/>
  <c r="E24" i="2"/>
  <c r="E19" i="2"/>
  <c r="E22" i="2"/>
  <c r="C22" i="2"/>
  <c r="C23" i="2"/>
  <c r="C24" i="2"/>
  <c r="I24" i="2"/>
  <c r="C19" i="2"/>
  <c r="I19" i="2"/>
  <c r="C21" i="2"/>
  <c r="F24" i="2"/>
  <c r="C20" i="2"/>
  <c r="I21" i="1"/>
  <c r="I22" i="1"/>
  <c r="I20" i="1"/>
  <c r="D19" i="28"/>
  <c r="H19" i="28"/>
  <c r="D18" i="28"/>
  <c r="H18" i="28"/>
  <c r="D21" i="28"/>
  <c r="H21" i="28"/>
  <c r="I21" i="2"/>
  <c r="I22" i="2"/>
  <c r="I20" i="2"/>
  <c r="I23" i="2"/>
  <c r="I24" i="1"/>
  <c r="H22" i="28"/>
  <c r="D28" i="28"/>
  <c r="I25" i="2"/>
  <c r="D33" i="2"/>
  <c r="D28" i="1"/>
  <c r="D32" i="1"/>
  <c r="D30" i="1"/>
  <c r="D29" i="1"/>
  <c r="D31" i="1"/>
  <c r="D29" i="28"/>
  <c r="G38" i="28"/>
  <c r="K37" i="28"/>
  <c r="G37" i="28"/>
  <c r="D27" i="28"/>
  <c r="D26" i="28"/>
  <c r="I44" i="2"/>
  <c r="M44" i="2"/>
  <c r="D29" i="2"/>
  <c r="D32" i="2"/>
  <c r="D31" i="2"/>
  <c r="D34" i="2"/>
  <c r="D30" i="2"/>
  <c r="H40" i="1"/>
  <c r="L40" i="1"/>
  <c r="H42" i="1"/>
  <c r="L42" i="1"/>
  <c r="H41" i="1"/>
  <c r="L41" i="1"/>
  <c r="H38" i="1"/>
  <c r="L38" i="1"/>
  <c r="H39" i="1"/>
  <c r="L39" i="1"/>
  <c r="K38" i="28"/>
  <c r="G36" i="28"/>
  <c r="K36" i="28"/>
  <c r="D30" i="28"/>
  <c r="G35" i="28"/>
  <c r="K35" i="28"/>
  <c r="I41" i="2"/>
  <c r="M41" i="2"/>
  <c r="I40" i="2"/>
  <c r="I45" i="2"/>
  <c r="M45" i="2"/>
  <c r="I42" i="2"/>
  <c r="M42" i="2"/>
  <c r="I43" i="2"/>
  <c r="M43" i="2"/>
  <c r="J38" i="1" a="1"/>
  <c r="L38" i="28"/>
  <c r="L35" i="28"/>
  <c r="L37" i="28"/>
  <c r="L36" i="28"/>
  <c r="M40" i="2"/>
  <c r="K40" i="2"/>
  <c r="O40" i="2"/>
  <c r="K44" i="2"/>
  <c r="O44" i="2"/>
  <c r="K41" i="2"/>
  <c r="O41" i="2"/>
  <c r="K42" i="2"/>
  <c r="O42" i="2"/>
  <c r="K43" i="2"/>
  <c r="O43" i="2"/>
  <c r="K45" i="2"/>
  <c r="O45" i="2"/>
  <c r="J38" i="1"/>
  <c r="M38" i="1"/>
  <c r="J41" i="1"/>
  <c r="M41" i="1"/>
  <c r="J40" i="1"/>
  <c r="M40" i="1"/>
  <c r="J42" i="1"/>
  <c r="M42" i="1"/>
  <c r="J39" i="1"/>
  <c r="M39" i="1"/>
  <c r="L39" i="28"/>
  <c r="G42" i="28"/>
  <c r="O46" i="2"/>
  <c r="I48" i="2"/>
  <c r="I50" i="2"/>
  <c r="M43" i="1"/>
  <c r="H44" i="1"/>
  <c r="H46" i="1"/>
  <c r="J26" i="29" l="1"/>
  <c r="H27" i="29"/>
  <c r="F20" i="29"/>
  <c r="F22" i="29"/>
  <c r="J22" i="29" s="1"/>
  <c r="F24" i="29"/>
  <c r="J24" i="29" s="1"/>
  <c r="F23" i="29"/>
  <c r="J23" i="29" s="1"/>
  <c r="F25" i="29"/>
  <c r="J25" i="29" s="1"/>
  <c r="F21" i="29"/>
  <c r="J21" i="29" s="1"/>
  <c r="C20" i="29"/>
  <c r="F27" i="29" l="1"/>
  <c r="J20" i="29"/>
  <c r="J27" i="29" s="1"/>
  <c r="C27" i="29"/>
  <c r="D37" i="29" l="1"/>
  <c r="D33" i="29"/>
  <c r="D36" i="29"/>
  <c r="D32" i="29"/>
  <c r="D34" i="29"/>
  <c r="D35" i="29"/>
  <c r="D31" i="29"/>
  <c r="N44" i="29" l="1"/>
  <c r="J44" i="29"/>
  <c r="J43" i="29"/>
  <c r="L43" i="29" s="1" a="1"/>
  <c r="N43" i="29"/>
  <c r="N47" i="29"/>
  <c r="J47" i="29"/>
  <c r="N45" i="29"/>
  <c r="J45" i="29"/>
  <c r="N48" i="29"/>
  <c r="J48" i="29"/>
  <c r="N46" i="29"/>
  <c r="J46" i="29"/>
  <c r="N49" i="29"/>
  <c r="J49" i="29"/>
  <c r="L43" i="29" l="1"/>
  <c r="P43" i="29" s="1"/>
  <c r="L44" i="29"/>
  <c r="P44" i="29" s="1"/>
  <c r="L47" i="29"/>
  <c r="P47" i="29" s="1"/>
  <c r="L49" i="29"/>
  <c r="P49" i="29" s="1"/>
  <c r="L45" i="29"/>
  <c r="P45" i="29" s="1"/>
  <c r="L48" i="29"/>
  <c r="P48" i="29" s="1"/>
  <c r="L46" i="29"/>
  <c r="P46" i="29" s="1"/>
  <c r="P50" i="29" l="1"/>
  <c r="I52" i="29" s="1"/>
  <c r="I54" i="29" s="1"/>
</calcChain>
</file>

<file path=xl/sharedStrings.xml><?xml version="1.0" encoding="utf-8"?>
<sst xmlns="http://schemas.openxmlformats.org/spreadsheetml/2006/main" count="105" uniqueCount="35">
  <si>
    <t>Α/Α</t>
  </si>
  <si>
    <t>ΚΡΙΤΗΡΙΑ</t>
  </si>
  <si>
    <t>Υπολογισμός σχετικών βαρών των εναλλακτικών στα χαρακτηριστικά του προβλήματος</t>
  </si>
  <si>
    <t>ΠΡΟΤΕΡΑΙΟΤΗΤΕΣ</t>
  </si>
  <si>
    <t>Εναλλακτικές</t>
  </si>
  <si>
    <t>X</t>
  </si>
  <si>
    <t>CI</t>
  </si>
  <si>
    <t>RI</t>
  </si>
  <si>
    <t>=</t>
  </si>
  <si>
    <t>/</t>
  </si>
  <si>
    <t>n</t>
  </si>
  <si>
    <t>ΥΠΟΛΟΓΙΣΜΟΣ ΔΕΙΚΤΩΝ ΣΥΝΕΠΕΙΑΣ</t>
  </si>
  <si>
    <t>Κανονικοποίηση Στηλών</t>
  </si>
  <si>
    <t>Υπολογισμός Προτεραιοτήτων</t>
  </si>
  <si>
    <t>Χ</t>
  </si>
  <si>
    <t>ΣΥΝΟΛΟ</t>
  </si>
  <si>
    <t>Σύνολο</t>
  </si>
  <si>
    <t>CR</t>
  </si>
  <si>
    <t>Κριτήριο 1</t>
  </si>
  <si>
    <t>Κριτήριο 2</t>
  </si>
  <si>
    <t>Κριτήριο 3</t>
  </si>
  <si>
    <t>Κριτήριο 4</t>
  </si>
  <si>
    <t>Κριτήριο 5</t>
  </si>
  <si>
    <t>Στόχος</t>
  </si>
  <si>
    <t>Πίνακας Δυαδικών Συγκρίσεων για 5 κριτήρια</t>
  </si>
  <si>
    <t>Υπολογισμός των προτεραιότητων και Δείκτη Συνέπειας</t>
  </si>
  <si>
    <t>Εναλλακτική 1</t>
  </si>
  <si>
    <t>Εναλλακτική 2</t>
  </si>
  <si>
    <t>Εναλλακτική 3</t>
  </si>
  <si>
    <t>Εναλλακτική 4</t>
  </si>
  <si>
    <t>Εναλλακτική 5</t>
  </si>
  <si>
    <t>Εναλλακτική 6</t>
  </si>
  <si>
    <t>Πίνακας Δυαδικών Συγκρίσεων για 6 Εναλλακτικές</t>
  </si>
  <si>
    <t>Πίνακας Δυαδικών Συγκρίσεων για 4 κριτήρια</t>
  </si>
  <si>
    <t>Εναλλακτική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</si>
</sst>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1">
    <font>
      <sz val="10"/>
      <name val="HellasArial"/>
      <charset val="161"/>
    </font>
    <font>
      <b/>
      <sz val="10"/>
      <name val="HellasArial"/>
      <charset val="161"/>
    </font>
    <font>
      <sz val="10"/>
      <name val="HellasArial"/>
      <charset val="161"/>
    </font>
    <font>
      <sz val="8"/>
      <name val="HellasArial"/>
      <charset val="161"/>
    </font>
    <font>
      <b/>
      <sz val="8"/>
      <name val="HellasArial"/>
      <charset val="161"/>
    </font>
    <font>
      <b/>
      <sz val="10"/>
      <name val="HellasArial"/>
    </font>
    <font>
      <b/>
      <sz val="12"/>
      <name val="HellasArial"/>
    </font>
    <font>
      <sz val="12"/>
      <name val="Tahoma"/>
      <family val="2"/>
      <charset val="161"/>
    </font>
    <font>
      <b/>
      <sz val="12"/>
      <name val="Tahoma"/>
      <family val="2"/>
      <charset val="161"/>
    </font>
    <font>
      <b/>
      <sz val="11"/>
      <name val="HellasArial"/>
    </font>
    <font>
      <b/>
      <i/>
      <sz val="10"/>
      <name val="Hellas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2" fontId="0" fillId="0" borderId="0" xfId="0" applyNumberFormat="1"/>
    <xf numFmtId="2" fontId="0" fillId="0" borderId="0" xfId="0" applyNumberFormat="1" applyBorder="1"/>
    <xf numFmtId="1" fontId="0" fillId="0" borderId="0" xfId="0" applyNumberFormat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0" fillId="0" borderId="0" xfId="0" applyNumberFormat="1" applyFill="1" applyBorder="1" applyAlignment="1">
      <alignment wrapText="1"/>
    </xf>
    <xf numFmtId="2" fontId="8" fillId="0" borderId="0" xfId="0" applyNumberFormat="1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right" wrapText="1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/>
    <xf numFmtId="2" fontId="0" fillId="2" borderId="1" xfId="0" applyNumberFormat="1" applyFill="1" applyBorder="1"/>
    <xf numFmtId="2" fontId="10" fillId="0" borderId="1" xfId="0" applyNumberFormat="1" applyFont="1" applyBorder="1"/>
    <xf numFmtId="164" fontId="10" fillId="0" borderId="1" xfId="0" applyNumberFormat="1" applyFont="1" applyBorder="1"/>
    <xf numFmtId="0" fontId="0" fillId="0" borderId="0" xfId="0" quotePrefix="1" applyAlignment="1">
      <alignment horizontal="center"/>
    </xf>
    <xf numFmtId="0" fontId="0" fillId="0" borderId="0" xfId="0" quotePrefix="1" applyFill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164" fontId="0" fillId="0" borderId="0" xfId="0" applyNumberFormat="1" applyBorder="1"/>
    <xf numFmtId="2" fontId="0" fillId="0" borderId="0" xfId="0" applyNumberFormat="1" applyFill="1" applyBorder="1"/>
    <xf numFmtId="2" fontId="5" fillId="0" borderId="0" xfId="0" applyNumberFormat="1" applyFont="1" applyAlignment="1"/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2" fontId="0" fillId="0" borderId="3" xfId="0" applyNumberForma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0" fillId="0" borderId="6" xfId="0" applyNumberFormat="1" applyBorder="1"/>
    <xf numFmtId="2" fontId="0" fillId="0" borderId="7" xfId="0" applyNumberFormat="1" applyBorder="1"/>
    <xf numFmtId="1" fontId="0" fillId="0" borderId="8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2" fontId="0" fillId="0" borderId="10" xfId="0" applyNumberFormat="1" applyBorder="1"/>
    <xf numFmtId="0" fontId="4" fillId="3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" fontId="0" fillId="0" borderId="14" xfId="0" applyNumberForma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0" fillId="4" borderId="21" xfId="0" applyNumberForma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1" fontId="0" fillId="0" borderId="12" xfId="0" applyNumberForma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2" fontId="0" fillId="0" borderId="23" xfId="0" applyNumberFormat="1" applyBorder="1"/>
    <xf numFmtId="2" fontId="0" fillId="0" borderId="2" xfId="0" applyNumberFormat="1" applyBorder="1"/>
    <xf numFmtId="2" fontId="0" fillId="0" borderId="24" xfId="0" applyNumberFormat="1" applyBorder="1"/>
    <xf numFmtId="0" fontId="9" fillId="2" borderId="11" xfId="0" applyFont="1" applyFill="1" applyBorder="1" applyAlignment="1">
      <alignment horizontal="center" vertical="center" wrapText="1"/>
    </xf>
    <xf numFmtId="2" fontId="9" fillId="2" borderId="11" xfId="0" applyNumberFormat="1" applyFont="1" applyFill="1" applyBorder="1"/>
    <xf numFmtId="2" fontId="6" fillId="0" borderId="12" xfId="0" applyNumberFormat="1" applyFont="1" applyBorder="1"/>
    <xf numFmtId="2" fontId="6" fillId="0" borderId="13" xfId="0" applyNumberFormat="1" applyFont="1" applyBorder="1"/>
    <xf numFmtId="0" fontId="4" fillId="2" borderId="25" xfId="0" applyFont="1" applyFill="1" applyBorder="1" applyAlignment="1">
      <alignment horizontal="center" vertical="center" wrapText="1"/>
    </xf>
    <xf numFmtId="2" fontId="6" fillId="0" borderId="20" xfId="0" applyNumberFormat="1" applyFont="1" applyBorder="1"/>
    <xf numFmtId="1" fontId="0" fillId="2" borderId="4" xfId="0" applyNumberFormat="1" applyFill="1" applyBorder="1"/>
    <xf numFmtId="1" fontId="0" fillId="2" borderId="5" xfId="0" applyNumberFormat="1" applyFill="1" applyBorder="1"/>
    <xf numFmtId="2" fontId="1" fillId="5" borderId="0" xfId="0" applyNumberFormat="1" applyFont="1" applyFill="1"/>
    <xf numFmtId="2" fontId="0" fillId="5" borderId="0" xfId="0" applyNumberFormat="1" applyFill="1"/>
    <xf numFmtId="1" fontId="0" fillId="2" borderId="26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2" fontId="0" fillId="0" borderId="22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6" fillId="0" borderId="15" xfId="0" applyNumberFormat="1" applyFont="1" applyBorder="1"/>
    <xf numFmtId="2" fontId="6" fillId="0" borderId="27" xfId="0" applyNumberFormat="1" applyFont="1" applyBorder="1"/>
    <xf numFmtId="2" fontId="5" fillId="0" borderId="15" xfId="0" applyNumberFormat="1" applyFont="1" applyBorder="1"/>
    <xf numFmtId="2" fontId="5" fillId="0" borderId="27" xfId="0" applyNumberFormat="1" applyFont="1" applyBorder="1"/>
    <xf numFmtId="2" fontId="0" fillId="0" borderId="17" xfId="0" applyNumberFormat="1" applyBorder="1"/>
    <xf numFmtId="2" fontId="0" fillId="0" borderId="28" xfId="0" applyNumberFormat="1" applyBorder="1"/>
    <xf numFmtId="2" fontId="0" fillId="0" borderId="29" xfId="0" applyNumberFormat="1" applyBorder="1"/>
    <xf numFmtId="2" fontId="5" fillId="0" borderId="0" xfId="0" quotePrefix="1" applyNumberFormat="1" applyFont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6" borderId="13" xfId="0" applyNumberFormat="1" applyFill="1" applyBorder="1" applyAlignment="1">
      <alignment horizontal="center"/>
    </xf>
    <xf numFmtId="2" fontId="0" fillId="7" borderId="30" xfId="0" applyNumberFormat="1" applyFill="1" applyBorder="1" applyAlignment="1">
      <alignment horizontal="center"/>
    </xf>
    <xf numFmtId="2" fontId="0" fillId="8" borderId="3" xfId="0" applyNumberFormat="1" applyFill="1" applyBorder="1" applyAlignment="1">
      <alignment horizontal="center"/>
    </xf>
    <xf numFmtId="2" fontId="0" fillId="8" borderId="29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2" fontId="0" fillId="8" borderId="2" xfId="0" applyNumberFormat="1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2" fontId="0" fillId="11" borderId="31" xfId="0" applyNumberFormat="1" applyFill="1" applyBorder="1" applyAlignment="1">
      <alignment horizontal="center"/>
    </xf>
    <xf numFmtId="2" fontId="0" fillId="11" borderId="10" xfId="0" applyNumberFormat="1" applyFill="1" applyBorder="1" applyAlignment="1">
      <alignment horizontal="center"/>
    </xf>
    <xf numFmtId="2" fontId="0" fillId="11" borderId="6" xfId="0" applyNumberForma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4" borderId="12" xfId="0" applyFill="1" applyBorder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2" fontId="0" fillId="9" borderId="30" xfId="0" applyNumberFormat="1" applyFill="1" applyBorder="1" applyAlignment="1">
      <alignment horizontal="center"/>
    </xf>
    <xf numFmtId="2" fontId="0" fillId="10" borderId="3" xfId="0" applyNumberForma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9" xfId="0" applyFill="1" applyBorder="1" applyAlignment="1">
      <alignment horizontal="center"/>
    </xf>
    <xf numFmtId="0" fontId="0" fillId="3" borderId="1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2" fontId="0" fillId="0" borderId="25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4" borderId="25" xfId="0" applyFill="1" applyBorder="1" applyAlignment="1">
      <alignment horizontal="center" wrapText="1"/>
    </xf>
    <xf numFmtId="2" fontId="0" fillId="0" borderId="17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6" fillId="2" borderId="17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/>
    <xf numFmtId="0" fontId="0" fillId="5" borderId="0" xfId="0" applyFill="1" applyAlignment="1">
      <alignment horizontal="center"/>
    </xf>
    <xf numFmtId="0" fontId="0" fillId="5" borderId="0" xfId="0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4" fontId="0" fillId="0" borderId="13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2" borderId="12" xfId="0" applyNumberFormat="1" applyFill="1" applyBorder="1"/>
    <xf numFmtId="165" fontId="0" fillId="0" borderId="11" xfId="0" applyNumberFormat="1" applyBorder="1" applyAlignment="1">
      <alignment horizontal="center"/>
    </xf>
    <xf numFmtId="165" fontId="0" fillId="0" borderId="17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1" fillId="0" borderId="0" xfId="0" quotePrefix="1" applyFont="1" applyAlignment="1">
      <alignment horizontal="left"/>
    </xf>
    <xf numFmtId="2" fontId="0" fillId="2" borderId="34" xfId="0" applyNumberFormat="1" applyFill="1" applyBorder="1" applyAlignment="1">
      <alignment horizontal="center"/>
    </xf>
    <xf numFmtId="2" fontId="0" fillId="2" borderId="35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0" fillId="2" borderId="25" xfId="0" applyNumberForma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0" fillId="4" borderId="27" xfId="0" applyFill="1" applyBorder="1" applyAlignment="1">
      <alignment horizontal="center" wrapText="1"/>
    </xf>
    <xf numFmtId="2" fontId="0" fillId="11" borderId="37" xfId="0" applyNumberFormat="1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4" borderId="39" xfId="0" applyFill="1" applyBorder="1" applyAlignment="1">
      <alignment horizontal="center" wrapText="1"/>
    </xf>
    <xf numFmtId="0" fontId="0" fillId="10" borderId="40" xfId="0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2" fontId="0" fillId="11" borderId="36" xfId="0" applyNumberFormat="1" applyFill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0" fillId="9" borderId="28" xfId="0" applyNumberFormat="1" applyFill="1" applyBorder="1" applyAlignment="1">
      <alignment horizontal="center"/>
    </xf>
    <xf numFmtId="2" fontId="0" fillId="11" borderId="23" xfId="0" applyNumberFormat="1" applyFill="1" applyBorder="1" applyAlignment="1">
      <alignment horizontal="center"/>
    </xf>
    <xf numFmtId="2" fontId="0" fillId="11" borderId="42" xfId="0" applyNumberFormat="1" applyFill="1" applyBorder="1" applyAlignment="1">
      <alignment horizontal="center"/>
    </xf>
    <xf numFmtId="0" fontId="0" fillId="3" borderId="21" xfId="0" applyFill="1" applyBorder="1" applyAlignment="1">
      <alignment horizontal="center" wrapText="1"/>
    </xf>
    <xf numFmtId="2" fontId="0" fillId="0" borderId="4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4" borderId="11" xfId="0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vertical="center" wrapText="1"/>
    </xf>
    <xf numFmtId="2" fontId="6" fillId="2" borderId="21" xfId="0" applyNumberFormat="1" applyFont="1" applyFill="1" applyBorder="1"/>
    <xf numFmtId="0" fontId="0" fillId="0" borderId="11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27" xfId="0" applyNumberForma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9"/>
  <sheetViews>
    <sheetView zoomScale="115" zoomScaleNormal="115" workbookViewId="0">
      <selection activeCell="C8" sqref="C8"/>
    </sheetView>
  </sheetViews>
  <sheetFormatPr defaultRowHeight="13.2"/>
  <cols>
    <col min="1" max="1" width="1.88671875" style="1" customWidth="1"/>
    <col min="2" max="2" width="9" style="1" bestFit="1" customWidth="1"/>
    <col min="3" max="3" width="11" style="1" bestFit="1" customWidth="1"/>
    <col min="4" max="4" width="19.88671875" style="1" bestFit="1" customWidth="1"/>
    <col min="5" max="5" width="8.109375" style="1" bestFit="1" customWidth="1"/>
    <col min="6" max="6" width="8.88671875" style="1" bestFit="1" customWidth="1"/>
    <col min="7" max="7" width="11" style="1" bestFit="1" customWidth="1"/>
    <col min="8" max="8" width="8.88671875" style="1"/>
    <col min="9" max="9" width="9.109375" style="1" bestFit="1" customWidth="1"/>
    <col min="10" max="10" width="8" style="1" customWidth="1"/>
    <col min="11" max="11" width="8.88671875" style="1"/>
    <col min="12" max="12" width="10.88671875" style="1" customWidth="1"/>
    <col min="13" max="17" width="8.88671875" style="1"/>
    <col min="18" max="18" width="10.33203125" style="1" bestFit="1" customWidth="1"/>
    <col min="19" max="19" width="9" style="1" bestFit="1" customWidth="1"/>
    <col min="20" max="21" width="10.33203125" style="1" bestFit="1" customWidth="1"/>
    <col min="22" max="16384" width="8.88671875" style="1"/>
  </cols>
  <sheetData>
    <row r="2" spans="2:11" ht="15">
      <c r="B2" s="32"/>
      <c r="C2" s="32"/>
      <c r="D2" s="32"/>
      <c r="E2" s="32"/>
      <c r="G2" s="19"/>
      <c r="H2" s="20"/>
      <c r="I2" s="20"/>
      <c r="J2" s="20"/>
      <c r="K2" s="20"/>
    </row>
    <row r="3" spans="2:11" ht="15">
      <c r="B3" s="33" t="s">
        <v>33</v>
      </c>
      <c r="G3" s="20"/>
      <c r="H3" s="21"/>
      <c r="I3" s="21"/>
      <c r="J3" s="21"/>
      <c r="K3" s="21"/>
    </row>
    <row r="4" spans="2:11" ht="15">
      <c r="B4" s="34" t="s">
        <v>25</v>
      </c>
      <c r="G4" s="20"/>
      <c r="H4" s="21"/>
      <c r="I4" s="21"/>
      <c r="J4" s="21"/>
      <c r="K4" s="21"/>
    </row>
    <row r="5" spans="2:11" ht="15">
      <c r="B5"/>
      <c r="C5"/>
      <c r="D5"/>
      <c r="E5"/>
      <c r="F5"/>
      <c r="G5" s="20"/>
      <c r="H5" s="21"/>
      <c r="I5" s="21"/>
      <c r="J5" s="21"/>
      <c r="K5" s="21"/>
    </row>
    <row r="6" spans="2:11" s="5" customFormat="1" ht="15.6" thickBot="1">
      <c r="B6" s="1"/>
      <c r="C6"/>
      <c r="D6" s="3">
        <v>1</v>
      </c>
      <c r="E6" s="3">
        <v>3</v>
      </c>
      <c r="F6" s="3">
        <v>4</v>
      </c>
      <c r="G6" s="3">
        <v>5</v>
      </c>
      <c r="H6" s="21"/>
      <c r="I6" s="21"/>
      <c r="J6" s="21"/>
      <c r="K6" s="21"/>
    </row>
    <row r="7" spans="2:11" ht="13.8" thickBot="1">
      <c r="B7" s="48"/>
      <c r="C7" s="49" t="s">
        <v>23</v>
      </c>
      <c r="D7" s="50" t="str">
        <f>C8</f>
        <v>Κριτήριο 1</v>
      </c>
      <c r="E7" s="50" t="str">
        <f>C9</f>
        <v>Κριτήριο 2</v>
      </c>
      <c r="F7" s="50" t="str">
        <f>C10</f>
        <v>Κριτήριο 3</v>
      </c>
      <c r="G7" s="50" t="str">
        <f>C11</f>
        <v>Κριτήριο 4</v>
      </c>
    </row>
    <row r="8" spans="2:11">
      <c r="B8" s="46">
        <v>1</v>
      </c>
      <c r="C8" s="47" t="s">
        <v>18</v>
      </c>
      <c r="D8" s="91">
        <v>1</v>
      </c>
      <c r="E8" s="92">
        <f>1/5</f>
        <v>0.2</v>
      </c>
      <c r="F8" s="92">
        <f>1/5</f>
        <v>0.2</v>
      </c>
      <c r="G8" s="93">
        <f>1/2</f>
        <v>0.5</v>
      </c>
    </row>
    <row r="9" spans="2:11">
      <c r="B9" s="40">
        <v>3</v>
      </c>
      <c r="C9" s="47" t="s">
        <v>19</v>
      </c>
      <c r="D9" s="106">
        <f>1/E8</f>
        <v>5</v>
      </c>
      <c r="E9" s="94">
        <v>1</v>
      </c>
      <c r="F9" s="95">
        <v>1</v>
      </c>
      <c r="G9" s="96">
        <v>4</v>
      </c>
    </row>
    <row r="10" spans="2:11">
      <c r="B10" s="40">
        <v>4</v>
      </c>
      <c r="C10" s="47" t="s">
        <v>20</v>
      </c>
      <c r="D10" s="106">
        <f>1/F8</f>
        <v>5</v>
      </c>
      <c r="E10" s="105">
        <f>1/F9</f>
        <v>1</v>
      </c>
      <c r="F10" s="94">
        <v>1</v>
      </c>
      <c r="G10" s="96">
        <v>4</v>
      </c>
    </row>
    <row r="11" spans="2:11" ht="13.8" thickBot="1">
      <c r="B11" s="41">
        <v>5</v>
      </c>
      <c r="C11" s="47" t="s">
        <v>21</v>
      </c>
      <c r="D11" s="107">
        <f>1/G8</f>
        <v>2</v>
      </c>
      <c r="E11" s="108">
        <f>1/G9</f>
        <v>0.25</v>
      </c>
      <c r="F11" s="108">
        <f>1/G10</f>
        <v>0.25</v>
      </c>
      <c r="G11" s="97">
        <v>1</v>
      </c>
    </row>
    <row r="12" spans="2:11" ht="13.8" thickBot="1">
      <c r="D12" s="98">
        <f>SUM(D8:D11)</f>
        <v>13</v>
      </c>
      <c r="E12" s="99">
        <f>SUM(E8:E11)</f>
        <v>2.4500000000000002</v>
      </c>
      <c r="F12" s="99">
        <f>SUM(F8:F11)</f>
        <v>2.4500000000000002</v>
      </c>
      <c r="G12" s="100">
        <f>SUM(G8:G11)</f>
        <v>9.5</v>
      </c>
    </row>
    <row r="14" spans="2:11" s="70" customFormat="1">
      <c r="B14" s="69" t="s">
        <v>12</v>
      </c>
    </row>
    <row r="16" spans="2:11" ht="13.8" thickBot="1">
      <c r="C16"/>
      <c r="D16" s="3">
        <v>1</v>
      </c>
      <c r="E16" s="3">
        <v>3</v>
      </c>
      <c r="F16" s="3">
        <v>4</v>
      </c>
      <c r="G16" s="3">
        <v>5</v>
      </c>
    </row>
    <row r="17" spans="2:8" ht="13.8" thickBot="1">
      <c r="B17" s="54"/>
      <c r="C17" s="43" t="str">
        <f>C7</f>
        <v>Στόχος</v>
      </c>
      <c r="D17" s="50" t="str">
        <f>D7</f>
        <v>Κριτήριο 1</v>
      </c>
      <c r="E17" s="50" t="str">
        <f>E7</f>
        <v>Κριτήριο 2</v>
      </c>
      <c r="F17" s="50" t="str">
        <f>F7</f>
        <v>Κριτήριο 3</v>
      </c>
      <c r="G17" s="50" t="str">
        <f>G7</f>
        <v>Κριτήριο 4</v>
      </c>
      <c r="H17" s="53" t="s">
        <v>16</v>
      </c>
    </row>
    <row r="18" spans="2:8">
      <c r="B18" s="55">
        <v>1</v>
      </c>
      <c r="C18" s="47" t="str">
        <f>C8</f>
        <v>Κριτήριο 1</v>
      </c>
      <c r="D18" s="85">
        <f t="shared" ref="D18:G21" si="0">D8/D$12</f>
        <v>7.6923076923076927E-2</v>
      </c>
      <c r="E18" s="12">
        <f t="shared" si="0"/>
        <v>8.1632653061224483E-2</v>
      </c>
      <c r="F18" s="12">
        <f t="shared" si="0"/>
        <v>8.1632653061224483E-2</v>
      </c>
      <c r="G18" s="14">
        <f t="shared" si="0"/>
        <v>5.2631578947368418E-2</v>
      </c>
      <c r="H18" s="86">
        <f>SUM(D18:G18)</f>
        <v>0.29281996199289428</v>
      </c>
    </row>
    <row r="19" spans="2:8">
      <c r="B19" s="55">
        <v>3</v>
      </c>
      <c r="C19" s="47" t="str">
        <f>C9</f>
        <v>Κριτήριο 2</v>
      </c>
      <c r="D19" s="85">
        <f t="shared" si="0"/>
        <v>0.38461538461538464</v>
      </c>
      <c r="E19" s="12">
        <f t="shared" si="0"/>
        <v>0.4081632653061224</v>
      </c>
      <c r="F19" s="12">
        <f t="shared" si="0"/>
        <v>0.4081632653061224</v>
      </c>
      <c r="G19" s="14">
        <f t="shared" si="0"/>
        <v>0.42105263157894735</v>
      </c>
      <c r="H19" s="86">
        <f>SUM(D19:G19)</f>
        <v>1.6219945468065768</v>
      </c>
    </row>
    <row r="20" spans="2:8">
      <c r="B20" s="55">
        <v>4</v>
      </c>
      <c r="C20" s="47" t="str">
        <f>C10</f>
        <v>Κριτήριο 3</v>
      </c>
      <c r="D20" s="85">
        <f t="shared" si="0"/>
        <v>0.38461538461538464</v>
      </c>
      <c r="E20" s="12">
        <f t="shared" si="0"/>
        <v>0.4081632653061224</v>
      </c>
      <c r="F20" s="12">
        <f t="shared" si="0"/>
        <v>0.4081632653061224</v>
      </c>
      <c r="G20" s="14">
        <f t="shared" si="0"/>
        <v>0.42105263157894735</v>
      </c>
      <c r="H20" s="86">
        <f>SUM(D20:G20)</f>
        <v>1.6219945468065768</v>
      </c>
    </row>
    <row r="21" spans="2:8" ht="13.8" thickBot="1">
      <c r="B21" s="56">
        <v>5</v>
      </c>
      <c r="C21" s="47" t="str">
        <f>C11</f>
        <v>Κριτήριο 4</v>
      </c>
      <c r="D21" s="87">
        <f t="shared" si="0"/>
        <v>0.15384615384615385</v>
      </c>
      <c r="E21" s="88">
        <f t="shared" si="0"/>
        <v>0.1020408163265306</v>
      </c>
      <c r="F21" s="88">
        <f t="shared" si="0"/>
        <v>0.1020408163265306</v>
      </c>
      <c r="G21" s="89">
        <f t="shared" si="0"/>
        <v>0.10526315789473684</v>
      </c>
      <c r="H21" s="90">
        <f>SUM(D21:G21)</f>
        <v>0.46319094439395192</v>
      </c>
    </row>
    <row r="22" spans="2:8">
      <c r="D22" s="2"/>
      <c r="E22" s="2"/>
      <c r="F22" s="2"/>
      <c r="H22" s="15">
        <f>SUM(H18:H21)</f>
        <v>4</v>
      </c>
    </row>
    <row r="23" spans="2:8" s="70" customFormat="1">
      <c r="B23" s="69" t="s">
        <v>13</v>
      </c>
    </row>
    <row r="24" spans="2:8" ht="13.8" thickBot="1"/>
    <row r="25" spans="2:8" s="4" customFormat="1" ht="13.8">
      <c r="B25" s="61" t="s">
        <v>0</v>
      </c>
      <c r="C25" s="61" t="s">
        <v>1</v>
      </c>
      <c r="D25" s="62" t="s">
        <v>3</v>
      </c>
    </row>
    <row r="26" spans="2:8" ht="15.6">
      <c r="B26" s="55">
        <v>1</v>
      </c>
      <c r="C26" s="47" t="str">
        <f>C8</f>
        <v>Κριτήριο 1</v>
      </c>
      <c r="D26" s="63">
        <f>H18/$H$22</f>
        <v>7.3204990498223571E-2</v>
      </c>
    </row>
    <row r="27" spans="2:8" ht="15.6">
      <c r="B27" s="55">
        <v>3</v>
      </c>
      <c r="C27" s="47" t="str">
        <f>C9</f>
        <v>Κριτήριο 2</v>
      </c>
      <c r="D27" s="63">
        <f>H19/$H$22</f>
        <v>0.40549863670164421</v>
      </c>
    </row>
    <row r="28" spans="2:8" ht="15.6">
      <c r="B28" s="55">
        <v>4</v>
      </c>
      <c r="C28" s="47" t="str">
        <f>C10</f>
        <v>Κριτήριο 3</v>
      </c>
      <c r="D28" s="63">
        <f>H20/$H$22</f>
        <v>0.40549863670164421</v>
      </c>
    </row>
    <row r="29" spans="2:8" ht="16.2" thickBot="1">
      <c r="B29" s="56">
        <v>5</v>
      </c>
      <c r="C29" s="47" t="str">
        <f>C11</f>
        <v>Κριτήριο 4</v>
      </c>
      <c r="D29" s="64">
        <f>H21/$H$22</f>
        <v>0.11579773609848798</v>
      </c>
    </row>
    <row r="30" spans="2:8" ht="16.2" thickBot="1">
      <c r="B30" s="29"/>
      <c r="C30" s="65" t="s">
        <v>15</v>
      </c>
      <c r="D30" s="66">
        <f>SUM(D26:D29)</f>
        <v>1</v>
      </c>
    </row>
    <row r="32" spans="2:8" s="70" customFormat="1"/>
    <row r="33" spans="2:13" ht="13.8" thickBot="1"/>
    <row r="34" spans="2:13" ht="13.8" thickBot="1">
      <c r="B34" s="157" t="s">
        <v>11</v>
      </c>
      <c r="C34" s="158"/>
      <c r="D34" s="158"/>
      <c r="E34" s="158"/>
      <c r="F34" s="159"/>
      <c r="G34" s="159"/>
      <c r="H34" s="159"/>
      <c r="I34" s="159"/>
      <c r="J34" s="159"/>
      <c r="K34" s="159"/>
      <c r="L34" s="160"/>
    </row>
    <row r="35" spans="2:13" ht="15.6">
      <c r="B35" s="74">
        <f t="shared" ref="B35:E38" si="1">D8</f>
        <v>1</v>
      </c>
      <c r="C35" s="75">
        <f t="shared" si="1"/>
        <v>0.2</v>
      </c>
      <c r="D35" s="75">
        <f t="shared" si="1"/>
        <v>0.2</v>
      </c>
      <c r="E35" s="76">
        <f t="shared" si="1"/>
        <v>0.5</v>
      </c>
      <c r="G35" s="77">
        <f>D26</f>
        <v>7.3204990498223571E-2</v>
      </c>
      <c r="I35" s="79">
        <f t="array" ref="I35:I38">MMULT(B35:E38,G35:G38)</f>
        <v>0.29330331322812525</v>
      </c>
      <c r="J35" s="84" t="s">
        <v>9</v>
      </c>
      <c r="K35" s="79">
        <f>D26</f>
        <v>7.3204990498223571E-2</v>
      </c>
      <c r="L35" s="79">
        <f>I35/K35</f>
        <v>4.0066027088036122</v>
      </c>
    </row>
    <row r="36" spans="2:13" ht="15.6">
      <c r="B36" s="58">
        <f t="shared" si="1"/>
        <v>5</v>
      </c>
      <c r="C36" s="11">
        <f t="shared" si="1"/>
        <v>1</v>
      </c>
      <c r="D36" s="11">
        <f t="shared" si="1"/>
        <v>1</v>
      </c>
      <c r="E36" s="59">
        <f t="shared" si="1"/>
        <v>4</v>
      </c>
      <c r="F36" s="15" t="s">
        <v>5</v>
      </c>
      <c r="G36" s="77">
        <f>D27</f>
        <v>0.40549863670164421</v>
      </c>
      <c r="H36" s="22" t="s">
        <v>8</v>
      </c>
      <c r="I36" s="79">
        <v>1.6402131702883582</v>
      </c>
      <c r="J36" s="84" t="s">
        <v>9</v>
      </c>
      <c r="K36" s="79">
        <f>D27</f>
        <v>0.40549863670164421</v>
      </c>
      <c r="L36" s="79">
        <f>I36/K36</f>
        <v>4.0449289389231318</v>
      </c>
    </row>
    <row r="37" spans="2:13" ht="15.6">
      <c r="B37" s="58">
        <f t="shared" si="1"/>
        <v>5</v>
      </c>
      <c r="C37" s="11">
        <f t="shared" si="1"/>
        <v>1</v>
      </c>
      <c r="D37" s="11">
        <f t="shared" si="1"/>
        <v>1</v>
      </c>
      <c r="E37" s="59">
        <f t="shared" si="1"/>
        <v>4</v>
      </c>
      <c r="G37" s="77">
        <f>D28</f>
        <v>0.40549863670164421</v>
      </c>
      <c r="I37" s="79">
        <v>1.6402131702883582</v>
      </c>
      <c r="J37" s="84" t="s">
        <v>9</v>
      </c>
      <c r="K37" s="79">
        <f>D28</f>
        <v>0.40549863670164421</v>
      </c>
      <c r="L37" s="79">
        <f>I37/K37</f>
        <v>4.0449289389231318</v>
      </c>
    </row>
    <row r="38" spans="2:13" ht="16.2" thickBot="1">
      <c r="B38" s="60">
        <f t="shared" si="1"/>
        <v>2</v>
      </c>
      <c r="C38" s="38">
        <f t="shared" si="1"/>
        <v>0.25</v>
      </c>
      <c r="D38" s="38">
        <f t="shared" si="1"/>
        <v>0.25</v>
      </c>
      <c r="E38" s="39">
        <f t="shared" si="1"/>
        <v>1</v>
      </c>
      <c r="G38" s="78">
        <f>D29</f>
        <v>0.11579773609848798</v>
      </c>
      <c r="I38" s="80">
        <v>0.46495703544575723</v>
      </c>
      <c r="J38" s="84" t="s">
        <v>9</v>
      </c>
      <c r="K38" s="80">
        <f>D29</f>
        <v>0.11579773609848798</v>
      </c>
      <c r="L38" s="80">
        <f>I38/K38</f>
        <v>4.0152515162326079</v>
      </c>
    </row>
    <row r="39" spans="2:13" ht="13.8" thickBot="1">
      <c r="B39" s="2"/>
      <c r="C39" s="2"/>
      <c r="D39" s="2"/>
      <c r="E39" s="2"/>
      <c r="L39" s="81">
        <f>AVERAGE(L35:L38)</f>
        <v>4.0279280257206214</v>
      </c>
    </row>
    <row r="40" spans="2:13">
      <c r="B40" s="2"/>
      <c r="C40" s="2"/>
      <c r="D40" s="2"/>
      <c r="E40" s="2"/>
      <c r="F40" s="24" t="s">
        <v>6</v>
      </c>
      <c r="G40" s="25">
        <f>(L39-4)/3</f>
        <v>9.3093419068737884E-3</v>
      </c>
    </row>
    <row r="41" spans="2:13">
      <c r="B41" s="2"/>
      <c r="C41" s="2"/>
      <c r="D41" s="2"/>
      <c r="E41" s="2"/>
      <c r="F41" s="24" t="s">
        <v>7</v>
      </c>
      <c r="G41" s="25">
        <f>F46</f>
        <v>0.9</v>
      </c>
    </row>
    <row r="42" spans="2:13">
      <c r="B42" s="2"/>
      <c r="C42" s="2"/>
      <c r="D42" s="2"/>
      <c r="E42" s="2"/>
      <c r="F42" s="24" t="s">
        <v>17</v>
      </c>
      <c r="G42" s="26">
        <f>G40/G41</f>
        <v>1.0343713229859764E-2</v>
      </c>
    </row>
    <row r="44" spans="2:13" ht="13.8" thickBot="1">
      <c r="F44" s="23"/>
    </row>
    <row r="45" spans="2:13">
      <c r="B45" s="72" t="s">
        <v>10</v>
      </c>
      <c r="C45" s="71">
        <v>1</v>
      </c>
      <c r="D45" s="67">
        <v>2</v>
      </c>
      <c r="E45" s="67">
        <v>3</v>
      </c>
      <c r="F45" s="67">
        <v>4</v>
      </c>
      <c r="G45" s="67">
        <v>5</v>
      </c>
      <c r="H45" s="67">
        <v>6</v>
      </c>
      <c r="I45" s="67">
        <v>7</v>
      </c>
      <c r="J45" s="67">
        <v>8</v>
      </c>
      <c r="K45" s="67">
        <v>9</v>
      </c>
      <c r="L45" s="68">
        <v>10</v>
      </c>
      <c r="M45" s="31"/>
    </row>
    <row r="46" spans="2:13" ht="13.8" thickBot="1">
      <c r="B46" s="73" t="s">
        <v>7</v>
      </c>
      <c r="C46" s="42">
        <v>0</v>
      </c>
      <c r="D46" s="38">
        <v>0</v>
      </c>
      <c r="E46" s="38">
        <v>0.57999999999999996</v>
      </c>
      <c r="F46" s="38">
        <v>0.9</v>
      </c>
      <c r="G46" s="38">
        <v>1.1200000000000001</v>
      </c>
      <c r="H46" s="38">
        <v>1.24</v>
      </c>
      <c r="I46" s="38">
        <v>1.32</v>
      </c>
      <c r="J46" s="38">
        <v>1.41</v>
      </c>
      <c r="K46" s="38">
        <v>1.45</v>
      </c>
      <c r="L46" s="39">
        <v>1.49</v>
      </c>
      <c r="M46" s="31"/>
    </row>
    <row r="47" spans="2:13">
      <c r="L47" s="31"/>
      <c r="M47" s="31"/>
    </row>
    <row r="48" spans="2:13">
      <c r="L48" s="31"/>
      <c r="M48" s="31"/>
    </row>
    <row r="49" spans="12:13">
      <c r="L49" s="31"/>
      <c r="M49" s="31"/>
    </row>
  </sheetData>
  <mergeCells count="1">
    <mergeCell ref="B34:L34"/>
  </mergeCells>
  <printOptions gridLines="1" gridLinesSet="0"/>
  <pageMargins left="0.75" right="0.75" top="1" bottom="1" header="0.5" footer="0.5"/>
  <pageSetup orientation="portrait" horizontalDpi="4294967292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3"/>
  <sheetViews>
    <sheetView zoomScale="115" zoomScaleNormal="115" workbookViewId="0">
      <selection activeCell="C19" sqref="C19"/>
    </sheetView>
  </sheetViews>
  <sheetFormatPr defaultRowHeight="13.2"/>
  <cols>
    <col min="1" max="1" width="1.88671875" style="1" customWidth="1"/>
    <col min="2" max="2" width="9" style="1" bestFit="1" customWidth="1"/>
    <col min="3" max="3" width="11" style="1" bestFit="1" customWidth="1"/>
    <col min="4" max="4" width="19.88671875" style="1" bestFit="1" customWidth="1"/>
    <col min="5" max="5" width="11.88671875" style="1" customWidth="1"/>
    <col min="6" max="6" width="8.109375" style="1" bestFit="1" customWidth="1"/>
    <col min="7" max="7" width="8.88671875" style="1" bestFit="1" customWidth="1"/>
    <col min="8" max="8" width="11" style="1" bestFit="1" customWidth="1"/>
    <col min="9" max="9" width="8.88671875" style="1"/>
    <col min="10" max="10" width="9.109375" style="1" bestFit="1" customWidth="1"/>
    <col min="11" max="11" width="8" style="1" customWidth="1"/>
    <col min="12" max="12" width="8.88671875" style="1"/>
    <col min="13" max="13" width="10.88671875" style="1" customWidth="1"/>
    <col min="14" max="18" width="8.88671875" style="1"/>
    <col min="19" max="19" width="10.33203125" style="1" bestFit="1" customWidth="1"/>
    <col min="20" max="20" width="9" style="1" bestFit="1" customWidth="1"/>
    <col min="21" max="22" width="10.33203125" style="1" bestFit="1" customWidth="1"/>
    <col min="23" max="16384" width="8.88671875" style="1"/>
  </cols>
  <sheetData>
    <row r="2" spans="2:12" ht="15">
      <c r="B2" s="32"/>
      <c r="C2" s="32"/>
      <c r="D2" s="32"/>
      <c r="E2" s="32"/>
      <c r="F2" s="32"/>
      <c r="H2" s="19"/>
      <c r="I2" s="20"/>
      <c r="J2" s="20"/>
      <c r="K2" s="20"/>
      <c r="L2" s="20"/>
    </row>
    <row r="3" spans="2:12" ht="15">
      <c r="B3" s="33" t="s">
        <v>24</v>
      </c>
      <c r="H3" s="20"/>
      <c r="I3" s="21"/>
      <c r="J3" s="21"/>
      <c r="K3" s="21"/>
      <c r="L3" s="21"/>
    </row>
    <row r="4" spans="2:12" ht="15">
      <c r="B4" s="34" t="s">
        <v>25</v>
      </c>
      <c r="H4" s="20"/>
      <c r="I4" s="21"/>
      <c r="J4" s="21"/>
      <c r="K4" s="21"/>
      <c r="L4" s="21"/>
    </row>
    <row r="5" spans="2:12" ht="15">
      <c r="B5"/>
      <c r="C5"/>
      <c r="D5"/>
      <c r="E5"/>
      <c r="F5"/>
      <c r="G5"/>
      <c r="H5" s="20"/>
      <c r="I5" s="21"/>
      <c r="J5" s="21"/>
      <c r="K5" s="21"/>
      <c r="L5" s="21"/>
    </row>
    <row r="6" spans="2:12" s="5" customFormat="1" ht="15.6" thickBot="1">
      <c r="B6" s="1"/>
      <c r="C6"/>
      <c r="D6" s="3">
        <v>1</v>
      </c>
      <c r="E6" s="3">
        <v>2</v>
      </c>
      <c r="F6" s="3">
        <v>3</v>
      </c>
      <c r="G6" s="3">
        <v>4</v>
      </c>
      <c r="H6" s="3">
        <v>5</v>
      </c>
      <c r="I6" s="21"/>
      <c r="J6" s="21"/>
      <c r="K6" s="21"/>
      <c r="L6" s="21"/>
    </row>
    <row r="7" spans="2:12" ht="13.8" thickBot="1">
      <c r="B7" s="48"/>
      <c r="C7" s="49" t="s">
        <v>23</v>
      </c>
      <c r="D7" s="50" t="str">
        <f>C8</f>
        <v>Κριτήριο 1</v>
      </c>
      <c r="E7" s="51" t="str">
        <f>C9</f>
        <v>Κριτήριο 2</v>
      </c>
      <c r="F7" s="51" t="str">
        <f>C10</f>
        <v>Κριτήριο 3</v>
      </c>
      <c r="G7" s="51" t="str">
        <f>C11</f>
        <v>Κριτήριο 4</v>
      </c>
      <c r="H7" s="52" t="str">
        <f>C12</f>
        <v>Κριτήριο 5</v>
      </c>
    </row>
    <row r="8" spans="2:12">
      <c r="B8" s="46">
        <v>1</v>
      </c>
      <c r="C8" s="47" t="s">
        <v>18</v>
      </c>
      <c r="D8" s="91">
        <v>1</v>
      </c>
      <c r="E8" s="92">
        <f>1/7</f>
        <v>0.14285714285714285</v>
      </c>
      <c r="F8" s="92">
        <f>1/5</f>
        <v>0.2</v>
      </c>
      <c r="G8" s="92">
        <f>1/5</f>
        <v>0.2</v>
      </c>
      <c r="H8" s="93">
        <f>1/2</f>
        <v>0.5</v>
      </c>
    </row>
    <row r="9" spans="2:12">
      <c r="B9" s="40">
        <v>2</v>
      </c>
      <c r="C9" s="44" t="s">
        <v>19</v>
      </c>
      <c r="D9" s="106">
        <f>1/E8</f>
        <v>7</v>
      </c>
      <c r="E9" s="94">
        <v>1</v>
      </c>
      <c r="F9" s="95">
        <v>3</v>
      </c>
      <c r="G9" s="95">
        <v>3</v>
      </c>
      <c r="H9" s="96">
        <v>6</v>
      </c>
    </row>
    <row r="10" spans="2:12">
      <c r="B10" s="40">
        <v>3</v>
      </c>
      <c r="C10" s="44" t="s">
        <v>20</v>
      </c>
      <c r="D10" s="106">
        <f>1/F8</f>
        <v>5</v>
      </c>
      <c r="E10" s="105">
        <f>1/F9</f>
        <v>0.33333333333333331</v>
      </c>
      <c r="F10" s="94">
        <v>1</v>
      </c>
      <c r="G10" s="95">
        <v>1</v>
      </c>
      <c r="H10" s="96">
        <v>4</v>
      </c>
    </row>
    <row r="11" spans="2:12">
      <c r="B11" s="40">
        <v>4</v>
      </c>
      <c r="C11" s="44" t="s">
        <v>21</v>
      </c>
      <c r="D11" s="106">
        <f>1/G8</f>
        <v>5</v>
      </c>
      <c r="E11" s="105">
        <f>1/G9</f>
        <v>0.33333333333333331</v>
      </c>
      <c r="F11" s="105">
        <f>1/G10</f>
        <v>1</v>
      </c>
      <c r="G11" s="94">
        <v>1</v>
      </c>
      <c r="H11" s="96">
        <v>4</v>
      </c>
    </row>
    <row r="12" spans="2:12" ht="13.8" thickBot="1">
      <c r="B12" s="41">
        <v>5</v>
      </c>
      <c r="C12" s="45" t="s">
        <v>22</v>
      </c>
      <c r="D12" s="107">
        <f>1/H8</f>
        <v>2</v>
      </c>
      <c r="E12" s="108">
        <f>1/H9</f>
        <v>0.16666666666666666</v>
      </c>
      <c r="F12" s="108">
        <f>1/H10</f>
        <v>0.25</v>
      </c>
      <c r="G12" s="108">
        <f>1/H11</f>
        <v>0.25</v>
      </c>
      <c r="H12" s="97">
        <v>1</v>
      </c>
    </row>
    <row r="13" spans="2:12" ht="13.8" thickBot="1">
      <c r="D13" s="98">
        <f>SUM(D8:D12)</f>
        <v>20</v>
      </c>
      <c r="E13" s="99">
        <f>SUM(E8:E12)</f>
        <v>1.9761904761904761</v>
      </c>
      <c r="F13" s="99">
        <f>SUM(F8:F12)</f>
        <v>5.45</v>
      </c>
      <c r="G13" s="99">
        <f>SUM(G8:G12)</f>
        <v>5.45</v>
      </c>
      <c r="H13" s="100">
        <f>SUM(H8:H12)</f>
        <v>15.5</v>
      </c>
    </row>
    <row r="15" spans="2:12" s="70" customFormat="1">
      <c r="B15" s="69" t="s">
        <v>12</v>
      </c>
    </row>
    <row r="17" spans="2:9" ht="13.8" thickBot="1">
      <c r="C17"/>
      <c r="D17" s="3">
        <v>1</v>
      </c>
      <c r="E17" s="3">
        <v>2</v>
      </c>
      <c r="F17" s="3">
        <v>3</v>
      </c>
      <c r="G17" s="3">
        <v>4</v>
      </c>
      <c r="H17" s="3">
        <v>5</v>
      </c>
    </row>
    <row r="18" spans="2:9">
      <c r="B18" s="54"/>
      <c r="C18" s="43" t="str">
        <f t="shared" ref="C18:H18" si="0">C7</f>
        <v>Στόχος</v>
      </c>
      <c r="D18" s="57" t="str">
        <f t="shared" si="0"/>
        <v>Κριτήριο 1</v>
      </c>
      <c r="E18" s="36" t="str">
        <f t="shared" si="0"/>
        <v>Κριτήριο 2</v>
      </c>
      <c r="F18" s="36" t="str">
        <f t="shared" si="0"/>
        <v>Κριτήριο 3</v>
      </c>
      <c r="G18" s="36" t="str">
        <f t="shared" si="0"/>
        <v>Κριτήριο 4</v>
      </c>
      <c r="H18" s="37" t="str">
        <f t="shared" si="0"/>
        <v>Κριτήριο 5</v>
      </c>
      <c r="I18" s="53" t="s">
        <v>16</v>
      </c>
    </row>
    <row r="19" spans="2:9">
      <c r="B19" s="55">
        <v>1</v>
      </c>
      <c r="C19" s="44" t="str">
        <f>C8</f>
        <v>Κριτήριο 1</v>
      </c>
      <c r="D19" s="85">
        <f>D8/D$13</f>
        <v>0.05</v>
      </c>
      <c r="E19" s="12">
        <f>E8/E$13</f>
        <v>7.2289156626506021E-2</v>
      </c>
      <c r="F19" s="12">
        <f>F8/F$13</f>
        <v>3.669724770642202E-2</v>
      </c>
      <c r="G19" s="12">
        <f>G8/G$13</f>
        <v>3.669724770642202E-2</v>
      </c>
      <c r="H19" s="14">
        <f>H8/H$13</f>
        <v>3.2258064516129031E-2</v>
      </c>
      <c r="I19" s="86">
        <f>SUM(D19:H19)</f>
        <v>0.2279417165554791</v>
      </c>
    </row>
    <row r="20" spans="2:9">
      <c r="B20" s="55">
        <v>2</v>
      </c>
      <c r="C20" s="44" t="str">
        <f>C9</f>
        <v>Κριτήριο 2</v>
      </c>
      <c r="D20" s="85">
        <f t="shared" ref="D20:H23" si="1">D9/D$13</f>
        <v>0.35</v>
      </c>
      <c r="E20" s="12">
        <f t="shared" si="1"/>
        <v>0.50602409638554224</v>
      </c>
      <c r="F20" s="12">
        <f t="shared" si="1"/>
        <v>0.55045871559633031</v>
      </c>
      <c r="G20" s="12">
        <f t="shared" si="1"/>
        <v>0.55045871559633031</v>
      </c>
      <c r="H20" s="14">
        <f t="shared" si="1"/>
        <v>0.38709677419354838</v>
      </c>
      <c r="I20" s="86">
        <f>SUM(D20:H20)</f>
        <v>2.344038301771751</v>
      </c>
    </row>
    <row r="21" spans="2:9">
      <c r="B21" s="55">
        <v>3</v>
      </c>
      <c r="C21" s="44" t="str">
        <f>C10</f>
        <v>Κριτήριο 3</v>
      </c>
      <c r="D21" s="85">
        <f t="shared" si="1"/>
        <v>0.25</v>
      </c>
      <c r="E21" s="12">
        <f t="shared" si="1"/>
        <v>0.16867469879518074</v>
      </c>
      <c r="F21" s="12">
        <f t="shared" si="1"/>
        <v>0.18348623853211007</v>
      </c>
      <c r="G21" s="12">
        <f t="shared" si="1"/>
        <v>0.18348623853211007</v>
      </c>
      <c r="H21" s="14">
        <f t="shared" si="1"/>
        <v>0.25806451612903225</v>
      </c>
      <c r="I21" s="86">
        <f>SUM(D21:H21)</f>
        <v>1.0437116919884333</v>
      </c>
    </row>
    <row r="22" spans="2:9">
      <c r="B22" s="55">
        <v>4</v>
      </c>
      <c r="C22" s="44" t="str">
        <f>C11</f>
        <v>Κριτήριο 4</v>
      </c>
      <c r="D22" s="85">
        <f t="shared" si="1"/>
        <v>0.25</v>
      </c>
      <c r="E22" s="12">
        <f t="shared" si="1"/>
        <v>0.16867469879518074</v>
      </c>
      <c r="F22" s="12">
        <f t="shared" si="1"/>
        <v>0.18348623853211007</v>
      </c>
      <c r="G22" s="12">
        <f t="shared" si="1"/>
        <v>0.18348623853211007</v>
      </c>
      <c r="H22" s="14">
        <f t="shared" si="1"/>
        <v>0.25806451612903225</v>
      </c>
      <c r="I22" s="86">
        <f>SUM(D22:H22)</f>
        <v>1.0437116919884333</v>
      </c>
    </row>
    <row r="23" spans="2:9" ht="13.8" thickBot="1">
      <c r="B23" s="56">
        <v>5</v>
      </c>
      <c r="C23" s="45" t="str">
        <f>C12</f>
        <v>Κριτήριο 5</v>
      </c>
      <c r="D23" s="87">
        <f t="shared" si="1"/>
        <v>0.1</v>
      </c>
      <c r="E23" s="88">
        <f t="shared" si="1"/>
        <v>8.4337349397590369E-2</v>
      </c>
      <c r="F23" s="88">
        <f t="shared" si="1"/>
        <v>4.5871559633027519E-2</v>
      </c>
      <c r="G23" s="88">
        <f t="shared" si="1"/>
        <v>4.5871559633027519E-2</v>
      </c>
      <c r="H23" s="89">
        <f t="shared" si="1"/>
        <v>6.4516129032258063E-2</v>
      </c>
      <c r="I23" s="90">
        <f>SUM(D23:H23)</f>
        <v>0.3405965976959035</v>
      </c>
    </row>
    <row r="24" spans="2:9">
      <c r="D24" s="2"/>
      <c r="E24" s="2"/>
      <c r="F24" s="2"/>
      <c r="G24" s="2"/>
      <c r="I24" s="15">
        <f>SUM(I19:I23)</f>
        <v>5</v>
      </c>
    </row>
    <row r="25" spans="2:9" s="70" customFormat="1">
      <c r="B25" s="69" t="s">
        <v>13</v>
      </c>
    </row>
    <row r="26" spans="2:9" ht="13.8" thickBot="1"/>
    <row r="27" spans="2:9" s="4" customFormat="1" ht="13.8">
      <c r="B27" s="61" t="s">
        <v>0</v>
      </c>
      <c r="C27" s="61" t="s">
        <v>1</v>
      </c>
      <c r="D27" s="62" t="s">
        <v>3</v>
      </c>
    </row>
    <row r="28" spans="2:9" ht="15.6">
      <c r="B28" s="55">
        <v>1</v>
      </c>
      <c r="C28" s="44" t="str">
        <f>C8</f>
        <v>Κριτήριο 1</v>
      </c>
      <c r="D28" s="63">
        <f>I19/$I$24</f>
        <v>4.5588343311095819E-2</v>
      </c>
    </row>
    <row r="29" spans="2:9" ht="15.6">
      <c r="B29" s="55">
        <v>2</v>
      </c>
      <c r="C29" s="44" t="str">
        <f>C9</f>
        <v>Κριτήριο 2</v>
      </c>
      <c r="D29" s="63">
        <f>I20/$I$24</f>
        <v>0.46880766035435018</v>
      </c>
    </row>
    <row r="30" spans="2:9" ht="15.6">
      <c r="B30" s="55">
        <v>3</v>
      </c>
      <c r="C30" s="44" t="str">
        <f>C10</f>
        <v>Κριτήριο 3</v>
      </c>
      <c r="D30" s="63">
        <f>I21/$I$24</f>
        <v>0.20874233839768666</v>
      </c>
    </row>
    <row r="31" spans="2:9" ht="15.6">
      <c r="B31" s="55">
        <v>4</v>
      </c>
      <c r="C31" s="44" t="str">
        <f>C11</f>
        <v>Κριτήριο 4</v>
      </c>
      <c r="D31" s="63">
        <f>I22/$I$24</f>
        <v>0.20874233839768666</v>
      </c>
    </row>
    <row r="32" spans="2:9" ht="16.2" thickBot="1">
      <c r="B32" s="56">
        <v>5</v>
      </c>
      <c r="C32" s="45" t="str">
        <f>C12</f>
        <v>Κριτήριο 5</v>
      </c>
      <c r="D32" s="64">
        <f>I23/$I$24</f>
        <v>6.8119319539180698E-2</v>
      </c>
    </row>
    <row r="33" spans="2:13" ht="16.2" thickBot="1">
      <c r="B33" s="29"/>
      <c r="C33" s="65" t="s">
        <v>15</v>
      </c>
      <c r="D33" s="66">
        <f>SUM(D28:D32)</f>
        <v>1</v>
      </c>
    </row>
    <row r="35" spans="2:13" s="70" customFormat="1"/>
    <row r="36" spans="2:13" ht="13.8" thickBot="1"/>
    <row r="37" spans="2:13" ht="13.8" thickBot="1">
      <c r="B37" s="161" t="s">
        <v>11</v>
      </c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60"/>
    </row>
    <row r="38" spans="2:13" ht="15.6">
      <c r="B38" s="82">
        <f t="shared" ref="B38:F42" si="2">D8</f>
        <v>1</v>
      </c>
      <c r="C38" s="35">
        <f t="shared" si="2"/>
        <v>0.14285714285714285</v>
      </c>
      <c r="D38" s="35">
        <f t="shared" si="2"/>
        <v>0.2</v>
      </c>
      <c r="E38" s="35">
        <f t="shared" si="2"/>
        <v>0.2</v>
      </c>
      <c r="F38" s="83">
        <f t="shared" si="2"/>
        <v>0.5</v>
      </c>
      <c r="H38" s="77">
        <f>D28</f>
        <v>4.5588343311095819E-2</v>
      </c>
      <c r="J38" s="79">
        <f t="array" ref="J38:J42">MMULT(B38:F42,H38:H42)</f>
        <v>0.23011746134752514</v>
      </c>
      <c r="K38" s="84" t="s">
        <v>9</v>
      </c>
      <c r="L38" s="79">
        <f>D28</f>
        <v>4.5588343311095819E-2</v>
      </c>
      <c r="M38" s="79">
        <f>J38/L38</f>
        <v>5.047725901711293</v>
      </c>
    </row>
    <row r="39" spans="2:13" ht="15.6">
      <c r="B39" s="58">
        <f t="shared" si="2"/>
        <v>7</v>
      </c>
      <c r="C39" s="11">
        <f t="shared" si="2"/>
        <v>1</v>
      </c>
      <c r="D39" s="11">
        <f t="shared" si="2"/>
        <v>3</v>
      </c>
      <c r="E39" s="11">
        <f t="shared" si="2"/>
        <v>3</v>
      </c>
      <c r="F39" s="59">
        <f t="shared" si="2"/>
        <v>6</v>
      </c>
      <c r="G39" s="15" t="s">
        <v>5</v>
      </c>
      <c r="H39" s="77">
        <f>D29</f>
        <v>0.46880766035435018</v>
      </c>
      <c r="I39" s="22" t="s">
        <v>8</v>
      </c>
      <c r="J39" s="79">
        <v>2.4490960111532249</v>
      </c>
      <c r="K39" s="84" t="s">
        <v>9</v>
      </c>
      <c r="L39" s="79">
        <f>D29</f>
        <v>0.46880766035435018</v>
      </c>
      <c r="M39" s="79">
        <f>J39/L39</f>
        <v>5.2240955476326167</v>
      </c>
    </row>
    <row r="40" spans="2:13" ht="15.6">
      <c r="B40" s="58">
        <f t="shared" si="2"/>
        <v>5</v>
      </c>
      <c r="C40" s="11">
        <f t="shared" si="2"/>
        <v>0.33333333333333331</v>
      </c>
      <c r="D40" s="11">
        <f t="shared" si="2"/>
        <v>1</v>
      </c>
      <c r="E40" s="11">
        <f t="shared" si="2"/>
        <v>1</v>
      </c>
      <c r="F40" s="59">
        <f t="shared" si="2"/>
        <v>4</v>
      </c>
      <c r="H40" s="77">
        <f>D30</f>
        <v>0.20874233839768666</v>
      </c>
      <c r="J40" s="79">
        <v>1.0741728916256919</v>
      </c>
      <c r="K40" s="84" t="s">
        <v>9</v>
      </c>
      <c r="L40" s="79">
        <f>D30</f>
        <v>0.20874233839768666</v>
      </c>
      <c r="M40" s="79">
        <f>J40/L40</f>
        <v>5.1459272702944681</v>
      </c>
    </row>
    <row r="41" spans="2:13" ht="15.6">
      <c r="B41" s="58">
        <f t="shared" si="2"/>
        <v>5</v>
      </c>
      <c r="C41" s="11">
        <f t="shared" si="2"/>
        <v>0.33333333333333331</v>
      </c>
      <c r="D41" s="11">
        <f t="shared" si="2"/>
        <v>1</v>
      </c>
      <c r="E41" s="11">
        <f t="shared" si="2"/>
        <v>1</v>
      </c>
      <c r="F41" s="59">
        <f t="shared" si="2"/>
        <v>4</v>
      </c>
      <c r="H41" s="77">
        <f>D31</f>
        <v>0.20874233839768666</v>
      </c>
      <c r="J41" s="79">
        <v>1.0741728916256919</v>
      </c>
      <c r="K41" s="84" t="s">
        <v>9</v>
      </c>
      <c r="L41" s="79">
        <f>D31</f>
        <v>0.20874233839768666</v>
      </c>
      <c r="M41" s="79">
        <f>J41/L41</f>
        <v>5.1459272702944681</v>
      </c>
    </row>
    <row r="42" spans="2:13" ht="16.2" thickBot="1">
      <c r="B42" s="60">
        <f t="shared" si="2"/>
        <v>2</v>
      </c>
      <c r="C42" s="38">
        <f t="shared" si="2"/>
        <v>0.16666666666666666</v>
      </c>
      <c r="D42" s="38">
        <f t="shared" si="2"/>
        <v>0.25</v>
      </c>
      <c r="E42" s="38">
        <f t="shared" si="2"/>
        <v>0.25</v>
      </c>
      <c r="F42" s="39">
        <f t="shared" si="2"/>
        <v>1</v>
      </c>
      <c r="H42" s="78">
        <f>D32</f>
        <v>6.8119319539180698E-2</v>
      </c>
      <c r="J42" s="80">
        <v>0.34180178541927403</v>
      </c>
      <c r="K42" s="84" t="s">
        <v>9</v>
      </c>
      <c r="L42" s="80">
        <f>D32</f>
        <v>6.8119319539180698E-2</v>
      </c>
      <c r="M42" s="80">
        <f>J42/L42</f>
        <v>5.0176923042027353</v>
      </c>
    </row>
    <row r="43" spans="2:13" ht="13.8" thickBot="1">
      <c r="B43" s="2"/>
      <c r="C43" s="2"/>
      <c r="D43" s="2"/>
      <c r="E43" s="2"/>
      <c r="F43" s="2"/>
      <c r="M43" s="81">
        <f>AVERAGE(M38:M42)</f>
        <v>5.1162736588271169</v>
      </c>
    </row>
    <row r="44" spans="2:13">
      <c r="B44" s="2"/>
      <c r="C44" s="2"/>
      <c r="D44" s="2"/>
      <c r="E44" s="2"/>
      <c r="F44" s="2"/>
      <c r="G44" s="24" t="s">
        <v>6</v>
      </c>
      <c r="H44" s="25">
        <f>(M43-5)/4</f>
        <v>2.9068414706779233E-2</v>
      </c>
    </row>
    <row r="45" spans="2:13">
      <c r="B45" s="2"/>
      <c r="C45" s="2"/>
      <c r="D45" s="2"/>
      <c r="E45" s="2"/>
      <c r="F45" s="2"/>
      <c r="G45" s="24" t="s">
        <v>7</v>
      </c>
      <c r="H45" s="25">
        <v>1.1200000000000001</v>
      </c>
    </row>
    <row r="46" spans="2:13">
      <c r="B46" s="2"/>
      <c r="C46" s="2"/>
      <c r="D46" s="2"/>
      <c r="E46" s="2"/>
      <c r="F46" s="2"/>
      <c r="G46" s="24" t="s">
        <v>17</v>
      </c>
      <c r="H46" s="26">
        <f>H44/H45</f>
        <v>2.5953941702481456E-2</v>
      </c>
    </row>
    <row r="48" spans="2:13" ht="13.8" thickBot="1">
      <c r="G48" s="23"/>
    </row>
    <row r="49" spans="3:14">
      <c r="C49" s="72" t="s">
        <v>10</v>
      </c>
      <c r="D49" s="71">
        <v>1</v>
      </c>
      <c r="E49" s="67">
        <v>2</v>
      </c>
      <c r="F49" s="67">
        <v>3</v>
      </c>
      <c r="G49" s="67">
        <v>4</v>
      </c>
      <c r="H49" s="67">
        <v>5</v>
      </c>
      <c r="I49" s="67">
        <v>6</v>
      </c>
      <c r="J49" s="67">
        <v>7</v>
      </c>
      <c r="K49" s="67">
        <v>8</v>
      </c>
      <c r="L49" s="67">
        <v>9</v>
      </c>
      <c r="M49" s="68">
        <v>10</v>
      </c>
      <c r="N49" s="31"/>
    </row>
    <row r="50" spans="3:14" ht="13.8" thickBot="1">
      <c r="C50" s="73" t="s">
        <v>7</v>
      </c>
      <c r="D50" s="42">
        <v>0</v>
      </c>
      <c r="E50" s="38">
        <v>0</v>
      </c>
      <c r="F50" s="38">
        <v>0.57999999999999996</v>
      </c>
      <c r="G50" s="38">
        <v>0.9</v>
      </c>
      <c r="H50" s="38">
        <v>1.1200000000000001</v>
      </c>
      <c r="I50" s="38">
        <v>1.24</v>
      </c>
      <c r="J50" s="38">
        <v>1.32</v>
      </c>
      <c r="K50" s="38">
        <v>1.41</v>
      </c>
      <c r="L50" s="38">
        <v>1.45</v>
      </c>
      <c r="M50" s="39">
        <v>1.49</v>
      </c>
      <c r="N50" s="31"/>
    </row>
    <row r="51" spans="3:14">
      <c r="M51" s="31"/>
      <c r="N51" s="31"/>
    </row>
    <row r="52" spans="3:14">
      <c r="M52" s="31"/>
      <c r="N52" s="31"/>
    </row>
    <row r="53" spans="3:14">
      <c r="M53" s="31"/>
      <c r="N53" s="31"/>
    </row>
  </sheetData>
  <mergeCells count="1">
    <mergeCell ref="B37:M37"/>
  </mergeCells>
  <phoneticPr fontId="3" type="noConversion"/>
  <printOptions gridLines="1" gridLinesSet="0"/>
  <pageMargins left="0.75" right="0.75" top="1" bottom="1" header="0.5" footer="0.5"/>
  <pageSetup orientation="portrait" horizontalDpi="4294967292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5"/>
  <sheetViews>
    <sheetView zoomScale="115" zoomScaleNormal="115" workbookViewId="0">
      <selection activeCell="I14" sqref="I14"/>
    </sheetView>
  </sheetViews>
  <sheetFormatPr defaultRowHeight="13.2"/>
  <cols>
    <col min="1" max="1" width="2.33203125" customWidth="1"/>
    <col min="2" max="2" width="15.5546875" customWidth="1"/>
    <col min="3" max="3" width="15.88671875" customWidth="1"/>
    <col min="4" max="4" width="21.44140625" bestFit="1" customWidth="1"/>
    <col min="5" max="5" width="12.5546875" customWidth="1"/>
    <col min="6" max="6" width="12.77734375" customWidth="1"/>
    <col min="7" max="7" width="13.33203125" bestFit="1" customWidth="1"/>
    <col min="8" max="8" width="14.44140625" customWidth="1"/>
    <col min="9" max="9" width="13.33203125" customWidth="1"/>
    <col min="10" max="10" width="5.33203125" customWidth="1"/>
    <col min="12" max="12" width="14.88671875" customWidth="1"/>
    <col min="13" max="13" width="6" customWidth="1"/>
  </cols>
  <sheetData>
    <row r="1" spans="2:12">
      <c r="B1" s="33" t="s">
        <v>32</v>
      </c>
    </row>
    <row r="2" spans="2:12">
      <c r="B2" s="34" t="s">
        <v>25</v>
      </c>
    </row>
    <row r="3" spans="2:12">
      <c r="B3" s="156" t="s">
        <v>2</v>
      </c>
    </row>
    <row r="5" spans="2:12" ht="13.8" thickBot="1">
      <c r="C5">
        <v>1</v>
      </c>
      <c r="D5">
        <v>2</v>
      </c>
      <c r="E5">
        <v>3</v>
      </c>
      <c r="F5">
        <v>4</v>
      </c>
      <c r="G5">
        <v>5</v>
      </c>
      <c r="H5">
        <v>6</v>
      </c>
    </row>
    <row r="6" spans="2:12" ht="13.8" thickBot="1">
      <c r="B6" s="119" t="s">
        <v>18</v>
      </c>
      <c r="C6" s="120" t="str">
        <f>B7</f>
        <v>Εναλλακτική 1</v>
      </c>
      <c r="D6" s="121" t="str">
        <f>B8</f>
        <v>Εναλλακτική 2</v>
      </c>
      <c r="E6" s="121" t="str">
        <f>B9</f>
        <v>Εναλλακτική 3</v>
      </c>
      <c r="F6" s="121" t="str">
        <f>B10</f>
        <v>Εναλλακτική 4</v>
      </c>
      <c r="G6" s="121" t="str">
        <f>B11</f>
        <v>Εναλλακτική 5</v>
      </c>
      <c r="H6" s="122" t="str">
        <f>B12</f>
        <v>Εναλλακτική 6</v>
      </c>
    </row>
    <row r="7" spans="2:12" s="6" customFormat="1">
      <c r="B7" s="114" t="s">
        <v>26</v>
      </c>
      <c r="C7" s="115">
        <v>1</v>
      </c>
      <c r="D7" s="116">
        <v>7</v>
      </c>
      <c r="E7" s="116">
        <v>5</v>
      </c>
      <c r="F7" s="117">
        <v>6</v>
      </c>
      <c r="G7" s="117">
        <v>4</v>
      </c>
      <c r="H7" s="118">
        <v>6</v>
      </c>
      <c r="I7"/>
      <c r="J7"/>
      <c r="K7"/>
      <c r="L7"/>
    </row>
    <row r="8" spans="2:12" s="6" customFormat="1">
      <c r="B8" s="112" t="s">
        <v>27</v>
      </c>
      <c r="C8" s="106">
        <f>1/D7</f>
        <v>0.14285714285714285</v>
      </c>
      <c r="D8" s="101">
        <v>1</v>
      </c>
      <c r="E8" s="103">
        <f>1/4</f>
        <v>0.25</v>
      </c>
      <c r="F8" s="104">
        <f>1/3</f>
        <v>0.33333333333333331</v>
      </c>
      <c r="G8" s="104">
        <f>1/5</f>
        <v>0.2</v>
      </c>
      <c r="H8" s="109">
        <f>1/3</f>
        <v>0.33333333333333331</v>
      </c>
      <c r="I8"/>
      <c r="J8"/>
      <c r="K8"/>
      <c r="L8"/>
    </row>
    <row r="9" spans="2:12" s="6" customFormat="1">
      <c r="B9" s="112" t="s">
        <v>28</v>
      </c>
      <c r="C9" s="106">
        <f>1/E7</f>
        <v>0.2</v>
      </c>
      <c r="D9" s="105">
        <f>1/E8</f>
        <v>4</v>
      </c>
      <c r="E9" s="101">
        <v>1</v>
      </c>
      <c r="F9" s="104">
        <v>2</v>
      </c>
      <c r="G9" s="104">
        <f>1/2</f>
        <v>0.5</v>
      </c>
      <c r="H9" s="109">
        <v>2</v>
      </c>
      <c r="I9"/>
      <c r="J9"/>
    </row>
    <row r="10" spans="2:12" s="6" customFormat="1">
      <c r="B10" s="112" t="s">
        <v>29</v>
      </c>
      <c r="C10" s="106">
        <f>1/F7</f>
        <v>0.16666666666666666</v>
      </c>
      <c r="D10" s="105">
        <f>1/F8</f>
        <v>3</v>
      </c>
      <c r="E10" s="105">
        <f>1/F9</f>
        <v>0.5</v>
      </c>
      <c r="F10" s="102">
        <v>1</v>
      </c>
      <c r="G10" s="104">
        <f>1/4</f>
        <v>0.25</v>
      </c>
      <c r="H10" s="109">
        <v>1</v>
      </c>
      <c r="I10"/>
      <c r="J10"/>
    </row>
    <row r="11" spans="2:12" s="6" customFormat="1">
      <c r="B11" s="112" t="s">
        <v>30</v>
      </c>
      <c r="C11" s="106">
        <f>1/G7</f>
        <v>0.25</v>
      </c>
      <c r="D11" s="105">
        <f>1/G8</f>
        <v>5</v>
      </c>
      <c r="E11" s="105">
        <f>1/G9</f>
        <v>2</v>
      </c>
      <c r="F11" s="105">
        <f>1/G10</f>
        <v>4</v>
      </c>
      <c r="G11" s="102">
        <v>1</v>
      </c>
      <c r="H11" s="109">
        <v>2</v>
      </c>
      <c r="I11"/>
      <c r="J11"/>
    </row>
    <row r="12" spans="2:12" s="6" customFormat="1" ht="13.8" thickBot="1">
      <c r="B12" s="113" t="s">
        <v>31</v>
      </c>
      <c r="C12" s="107">
        <f>1/H7</f>
        <v>0.16666666666666666</v>
      </c>
      <c r="D12" s="108">
        <f>1/H8</f>
        <v>3</v>
      </c>
      <c r="E12" s="108">
        <f>1/H9</f>
        <v>0.5</v>
      </c>
      <c r="F12" s="108">
        <f>1/H10</f>
        <v>1</v>
      </c>
      <c r="G12" s="108">
        <f>1/H11</f>
        <v>0.5</v>
      </c>
      <c r="H12" s="110">
        <v>1</v>
      </c>
    </row>
    <row r="13" spans="2:12" s="6" customFormat="1" ht="13.8" thickBot="1">
      <c r="C13" s="123">
        <f t="shared" ref="C13:H13" si="0">SUM(C7:C12)</f>
        <v>1.9261904761904762</v>
      </c>
      <c r="D13" s="124">
        <f t="shared" si="0"/>
        <v>23</v>
      </c>
      <c r="E13" s="124">
        <f t="shared" si="0"/>
        <v>9.25</v>
      </c>
      <c r="F13" s="124">
        <f t="shared" si="0"/>
        <v>14.333333333333332</v>
      </c>
      <c r="G13" s="124">
        <f t="shared" si="0"/>
        <v>6.45</v>
      </c>
      <c r="H13" s="111">
        <f t="shared" si="0"/>
        <v>12.333333333333332</v>
      </c>
    </row>
    <row r="14" spans="2:12" s="6" customFormat="1">
      <c r="C14" s="9"/>
      <c r="D14" s="13"/>
      <c r="E14" s="13"/>
      <c r="F14" s="13"/>
      <c r="G14" s="13"/>
      <c r="H14" s="9"/>
    </row>
    <row r="15" spans="2:12" s="6" customFormat="1">
      <c r="C15" s="9"/>
      <c r="D15" s="13"/>
      <c r="E15" s="13"/>
      <c r="F15" s="13"/>
      <c r="G15" s="13"/>
      <c r="H15" s="9"/>
    </row>
    <row r="16" spans="2:12" s="70" customFormat="1">
      <c r="B16" s="69" t="s">
        <v>12</v>
      </c>
    </row>
    <row r="17" spans="2:13" s="6" customFormat="1" ht="13.8" thickBot="1">
      <c r="C17" s="9"/>
      <c r="D17" s="13"/>
      <c r="E17" s="13"/>
      <c r="F17" s="13"/>
      <c r="G17" s="13"/>
      <c r="H17" s="9"/>
    </row>
    <row r="18" spans="2:13" s="6" customFormat="1" ht="13.8" thickBot="1">
      <c r="B18" s="119" t="str">
        <f t="shared" ref="B18:H18" si="1">B6</f>
        <v>Κριτήριο 1</v>
      </c>
      <c r="C18" s="131" t="str">
        <f t="shared" si="1"/>
        <v>Εναλλακτική 1</v>
      </c>
      <c r="D18" s="121" t="str">
        <f t="shared" si="1"/>
        <v>Εναλλακτική 2</v>
      </c>
      <c r="E18" s="121" t="str">
        <f t="shared" si="1"/>
        <v>Εναλλακτική 3</v>
      </c>
      <c r="F18" s="121" t="str">
        <f t="shared" si="1"/>
        <v>Εναλλακτική 4</v>
      </c>
      <c r="G18" s="121" t="str">
        <f t="shared" si="1"/>
        <v>Εναλλακτική 5</v>
      </c>
      <c r="H18" s="122" t="str">
        <f t="shared" si="1"/>
        <v>Εναλλακτική 6</v>
      </c>
    </row>
    <row r="19" spans="2:13" s="6" customFormat="1">
      <c r="B19" s="114" t="str">
        <f t="shared" ref="B19:B24" si="2">B7</f>
        <v>Εναλλακτική 1</v>
      </c>
      <c r="C19" s="128">
        <f t="shared" ref="C19:H24" si="3">C7/C$13</f>
        <v>0.51915945611866499</v>
      </c>
      <c r="D19" s="129">
        <f t="shared" si="3"/>
        <v>0.30434782608695654</v>
      </c>
      <c r="E19" s="129">
        <f t="shared" si="3"/>
        <v>0.54054054054054057</v>
      </c>
      <c r="F19" s="129">
        <f t="shared" si="3"/>
        <v>0.41860465116279072</v>
      </c>
      <c r="G19" s="129">
        <f t="shared" si="3"/>
        <v>0.62015503875968991</v>
      </c>
      <c r="H19" s="130">
        <f t="shared" si="3"/>
        <v>0.48648648648648651</v>
      </c>
      <c r="I19" s="125">
        <f t="shared" ref="I19:I24" si="4">SUM(C19:H19)</f>
        <v>2.8892939991551292</v>
      </c>
    </row>
    <row r="20" spans="2:13" s="6" customFormat="1">
      <c r="B20" s="112" t="str">
        <f t="shared" si="2"/>
        <v>Εναλλακτική 2</v>
      </c>
      <c r="C20" s="85">
        <f t="shared" si="3"/>
        <v>7.4165636588380712E-2</v>
      </c>
      <c r="D20" s="12">
        <f t="shared" si="3"/>
        <v>4.3478260869565216E-2</v>
      </c>
      <c r="E20" s="12">
        <f t="shared" si="3"/>
        <v>2.7027027027027029E-2</v>
      </c>
      <c r="F20" s="12">
        <f t="shared" si="3"/>
        <v>2.3255813953488372E-2</v>
      </c>
      <c r="G20" s="12">
        <f t="shared" si="3"/>
        <v>3.1007751937984496E-2</v>
      </c>
      <c r="H20" s="14">
        <f t="shared" si="3"/>
        <v>2.7027027027027029E-2</v>
      </c>
      <c r="I20" s="126">
        <f t="shared" si="4"/>
        <v>0.22596151740347287</v>
      </c>
    </row>
    <row r="21" spans="2:13" s="6" customFormat="1">
      <c r="B21" s="112" t="str">
        <f t="shared" si="2"/>
        <v>Εναλλακτική 3</v>
      </c>
      <c r="C21" s="85">
        <f t="shared" si="3"/>
        <v>0.10383189122373301</v>
      </c>
      <c r="D21" s="12">
        <f t="shared" si="3"/>
        <v>0.17391304347826086</v>
      </c>
      <c r="E21" s="12">
        <f t="shared" si="3"/>
        <v>0.10810810810810811</v>
      </c>
      <c r="F21" s="12">
        <f t="shared" si="3"/>
        <v>0.13953488372093023</v>
      </c>
      <c r="G21" s="12">
        <f t="shared" si="3"/>
        <v>7.7519379844961239E-2</v>
      </c>
      <c r="H21" s="14">
        <f t="shared" si="3"/>
        <v>0.16216216216216217</v>
      </c>
      <c r="I21" s="126">
        <f t="shared" si="4"/>
        <v>0.76506946853815572</v>
      </c>
    </row>
    <row r="22" spans="2:13" s="6" customFormat="1">
      <c r="B22" s="112" t="str">
        <f t="shared" si="2"/>
        <v>Εναλλακτική 4</v>
      </c>
      <c r="C22" s="85">
        <f t="shared" si="3"/>
        <v>8.6526576019777493E-2</v>
      </c>
      <c r="D22" s="12">
        <f t="shared" si="3"/>
        <v>0.13043478260869565</v>
      </c>
      <c r="E22" s="12">
        <f t="shared" si="3"/>
        <v>5.4054054054054057E-2</v>
      </c>
      <c r="F22" s="12">
        <f t="shared" si="3"/>
        <v>6.9767441860465115E-2</v>
      </c>
      <c r="G22" s="12">
        <f t="shared" si="3"/>
        <v>3.875968992248062E-2</v>
      </c>
      <c r="H22" s="14">
        <f t="shared" si="3"/>
        <v>8.1081081081081086E-2</v>
      </c>
      <c r="I22" s="126">
        <f t="shared" si="4"/>
        <v>0.46062362554655406</v>
      </c>
    </row>
    <row r="23" spans="2:13" s="6" customFormat="1">
      <c r="B23" s="112" t="str">
        <f t="shared" si="2"/>
        <v>Εναλλακτική 5</v>
      </c>
      <c r="C23" s="85">
        <f t="shared" si="3"/>
        <v>0.12978986402966625</v>
      </c>
      <c r="D23" s="12">
        <f t="shared" si="3"/>
        <v>0.21739130434782608</v>
      </c>
      <c r="E23" s="12">
        <f t="shared" si="3"/>
        <v>0.21621621621621623</v>
      </c>
      <c r="F23" s="12">
        <f t="shared" si="3"/>
        <v>0.27906976744186046</v>
      </c>
      <c r="G23" s="12">
        <f t="shared" si="3"/>
        <v>0.15503875968992248</v>
      </c>
      <c r="H23" s="14">
        <f t="shared" si="3"/>
        <v>0.16216216216216217</v>
      </c>
      <c r="I23" s="126">
        <f t="shared" si="4"/>
        <v>1.1596680738876537</v>
      </c>
    </row>
    <row r="24" spans="2:13" s="6" customFormat="1" ht="13.8" thickBot="1">
      <c r="B24" s="113" t="str">
        <f t="shared" si="2"/>
        <v>Εναλλακτική 6</v>
      </c>
      <c r="C24" s="87">
        <f t="shared" si="3"/>
        <v>8.6526576019777493E-2</v>
      </c>
      <c r="D24" s="88">
        <f t="shared" si="3"/>
        <v>0.13043478260869565</v>
      </c>
      <c r="E24" s="88">
        <f t="shared" si="3"/>
        <v>5.4054054054054057E-2</v>
      </c>
      <c r="F24" s="88">
        <f t="shared" si="3"/>
        <v>6.9767441860465115E-2</v>
      </c>
      <c r="G24" s="88">
        <f t="shared" si="3"/>
        <v>7.7519379844961239E-2</v>
      </c>
      <c r="H24" s="89">
        <f t="shared" si="3"/>
        <v>8.1081081081081086E-2</v>
      </c>
      <c r="I24" s="127">
        <f t="shared" si="4"/>
        <v>0.49938331546903464</v>
      </c>
      <c r="K24" s="9"/>
      <c r="L24" s="13"/>
      <c r="M24" s="13"/>
    </row>
    <row r="25" spans="2:13" s="6" customFormat="1" ht="13.8" thickBot="1">
      <c r="C25" s="9"/>
      <c r="D25" s="13"/>
      <c r="E25" s="13"/>
      <c r="F25" s="13"/>
      <c r="G25" s="13"/>
      <c r="H25" s="9"/>
      <c r="I25" s="132">
        <f>SUM(I19:I24)</f>
        <v>6.0000000000000009</v>
      </c>
    </row>
    <row r="26" spans="2:13" s="70" customFormat="1">
      <c r="B26" s="69" t="s">
        <v>13</v>
      </c>
    </row>
    <row r="27" spans="2:13" s="6" customFormat="1" ht="13.8" thickBot="1">
      <c r="C27" s="9"/>
      <c r="D27" s="13"/>
      <c r="E27" s="13"/>
      <c r="F27" s="13"/>
      <c r="G27" s="13"/>
      <c r="H27" s="9"/>
    </row>
    <row r="28" spans="2:13" s="6" customFormat="1" ht="16.2" thickBot="1">
      <c r="B28" s="139" t="s">
        <v>0</v>
      </c>
      <c r="C28" s="139" t="s">
        <v>4</v>
      </c>
      <c r="D28" s="140" t="s">
        <v>3</v>
      </c>
      <c r="E28" s="13"/>
      <c r="F28" s="13"/>
      <c r="G28" s="13"/>
      <c r="H28" s="9"/>
    </row>
    <row r="29" spans="2:13" s="6" customFormat="1">
      <c r="B29" s="137">
        <v>1</v>
      </c>
      <c r="C29" s="114" t="str">
        <f t="shared" ref="C29:C34" si="5">B19</f>
        <v>Εναλλακτική 1</v>
      </c>
      <c r="D29" s="138">
        <f t="shared" ref="D29:D34" si="6">I19/$I$25</f>
        <v>0.48154899985918814</v>
      </c>
      <c r="E29" s="13"/>
      <c r="F29" s="13"/>
      <c r="G29" s="13"/>
      <c r="H29" s="9"/>
    </row>
    <row r="30" spans="2:13" s="6" customFormat="1">
      <c r="B30" s="133">
        <v>2</v>
      </c>
      <c r="C30" s="112" t="str">
        <f t="shared" si="5"/>
        <v>Εναλλακτική 2</v>
      </c>
      <c r="D30" s="135">
        <f t="shared" si="6"/>
        <v>3.7660252900578804E-2</v>
      </c>
      <c r="E30" s="13"/>
      <c r="F30" s="13"/>
      <c r="G30" s="13"/>
      <c r="H30" s="9"/>
    </row>
    <row r="31" spans="2:13" s="6" customFormat="1">
      <c r="B31" s="133">
        <v>3</v>
      </c>
      <c r="C31" s="112" t="str">
        <f t="shared" si="5"/>
        <v>Εναλλακτική 3</v>
      </c>
      <c r="D31" s="135">
        <f t="shared" si="6"/>
        <v>0.1275115780896926</v>
      </c>
      <c r="E31" s="13"/>
      <c r="F31" s="13"/>
      <c r="G31" s="13"/>
      <c r="H31" s="9"/>
    </row>
    <row r="32" spans="2:13" s="6" customFormat="1">
      <c r="B32" s="133">
        <v>4</v>
      </c>
      <c r="C32" s="112" t="str">
        <f t="shared" si="5"/>
        <v>Εναλλακτική 4</v>
      </c>
      <c r="D32" s="135">
        <f t="shared" si="6"/>
        <v>7.6770604257759001E-2</v>
      </c>
      <c r="E32" s="13"/>
      <c r="F32" s="13"/>
      <c r="G32" s="13"/>
      <c r="H32" s="9"/>
    </row>
    <row r="33" spans="2:15" s="6" customFormat="1">
      <c r="B33" s="133">
        <v>5</v>
      </c>
      <c r="C33" s="112" t="str">
        <f t="shared" si="5"/>
        <v>Εναλλακτική 5</v>
      </c>
      <c r="D33" s="135">
        <f t="shared" si="6"/>
        <v>0.19327801231460892</v>
      </c>
      <c r="E33" s="13"/>
      <c r="F33" s="13"/>
      <c r="G33" s="13"/>
      <c r="H33" s="9"/>
    </row>
    <row r="34" spans="2:15" s="6" customFormat="1" ht="13.8" thickBot="1">
      <c r="B34" s="134">
        <v>6</v>
      </c>
      <c r="C34" s="113" t="str">
        <f t="shared" si="5"/>
        <v>Εναλλακτική 6</v>
      </c>
      <c r="D34" s="136">
        <f t="shared" si="6"/>
        <v>8.3230552578172426E-2</v>
      </c>
      <c r="E34" s="13"/>
      <c r="F34" s="13"/>
      <c r="G34" s="13"/>
      <c r="H34" s="9"/>
    </row>
    <row r="35" spans="2:15" s="6" customFormat="1">
      <c r="C35" s="9"/>
      <c r="D35" s="13"/>
      <c r="E35" s="13"/>
      <c r="F35" s="13"/>
      <c r="G35" s="13"/>
      <c r="H35" s="9"/>
    </row>
    <row r="36" spans="2:15" s="141" customFormat="1">
      <c r="C36" s="142"/>
      <c r="D36" s="143"/>
      <c r="E36" s="143"/>
      <c r="F36" s="143"/>
      <c r="G36" s="143"/>
      <c r="H36" s="142"/>
    </row>
    <row r="37" spans="2:15" s="6" customFormat="1" ht="13.8" thickBot="1">
      <c r="C37" s="9"/>
      <c r="D37" s="13"/>
      <c r="E37" s="13"/>
      <c r="F37" s="13"/>
      <c r="G37" s="13"/>
      <c r="H37" s="9"/>
    </row>
    <row r="38" spans="2:15" s="6" customFormat="1" ht="13.8" thickBot="1">
      <c r="B38" s="162" t="s">
        <v>11</v>
      </c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4"/>
    </row>
    <row r="39" spans="2:15" s="6" customFormat="1" ht="13.8" thickBot="1">
      <c r="F39" s="13"/>
      <c r="G39" s="13"/>
      <c r="H39" s="9"/>
    </row>
    <row r="40" spans="2:15" s="6" customFormat="1">
      <c r="B40" s="144">
        <f t="shared" ref="B40:G40" si="7">C7</f>
        <v>1</v>
      </c>
      <c r="C40" s="145">
        <f t="shared" si="7"/>
        <v>7</v>
      </c>
      <c r="D40" s="145">
        <f t="shared" si="7"/>
        <v>5</v>
      </c>
      <c r="E40" s="145">
        <f t="shared" si="7"/>
        <v>6</v>
      </c>
      <c r="F40" s="145">
        <f t="shared" si="7"/>
        <v>4</v>
      </c>
      <c r="G40" s="146">
        <f t="shared" si="7"/>
        <v>6</v>
      </c>
      <c r="I40" s="125">
        <f t="shared" ref="I40:I45" si="8">D29</f>
        <v>0.48154899985918814</v>
      </c>
      <c r="K40" s="153">
        <f t="shared" ref="K40:K45" si="9">B40*$I$40+C40*$I$41+D40*$I$42+E40*$I$43+F40*$I$44+G40*$I$45</f>
        <v>3.1158476508857271</v>
      </c>
      <c r="M40" s="125">
        <f t="shared" ref="M40:M45" si="10">I40</f>
        <v>0.48154899985918814</v>
      </c>
      <c r="O40" s="151">
        <f t="shared" ref="O40:O45" si="11">K40/M40</f>
        <v>6.4704685334137251</v>
      </c>
    </row>
    <row r="41" spans="2:15" s="6" customFormat="1">
      <c r="B41" s="85">
        <f t="shared" ref="B41:G41" si="12">C8</f>
        <v>0.14285714285714285</v>
      </c>
      <c r="C41" s="12">
        <f t="shared" si="12"/>
        <v>1</v>
      </c>
      <c r="D41" s="12">
        <f t="shared" si="12"/>
        <v>0.25</v>
      </c>
      <c r="E41" s="12">
        <f t="shared" si="12"/>
        <v>0.33333333333333331</v>
      </c>
      <c r="F41" s="12">
        <f t="shared" si="12"/>
        <v>0.2</v>
      </c>
      <c r="G41" s="14">
        <f t="shared" si="12"/>
        <v>0.33333333333333331</v>
      </c>
      <c r="I41" s="126">
        <f t="shared" si="8"/>
        <v>3.7660252900578804E-2</v>
      </c>
      <c r="K41" s="154">
        <f t="shared" si="9"/>
        <v>0.23032018309683253</v>
      </c>
      <c r="M41" s="126">
        <f t="shared" si="10"/>
        <v>3.7660252900578804E-2</v>
      </c>
      <c r="N41" s="6" t="s">
        <v>8</v>
      </c>
      <c r="O41" s="135">
        <f t="shared" si="11"/>
        <v>6.1157364955797391</v>
      </c>
    </row>
    <row r="42" spans="2:15" s="6" customFormat="1">
      <c r="B42" s="85">
        <f t="shared" ref="B42:G42" si="13">C9</f>
        <v>0.2</v>
      </c>
      <c r="C42" s="12">
        <f t="shared" si="13"/>
        <v>4</v>
      </c>
      <c r="D42" s="12">
        <f t="shared" si="13"/>
        <v>1</v>
      </c>
      <c r="E42" s="12">
        <f t="shared" si="13"/>
        <v>2</v>
      </c>
      <c r="F42" s="12">
        <f t="shared" si="13"/>
        <v>0.5</v>
      </c>
      <c r="G42" s="14">
        <f t="shared" si="13"/>
        <v>2</v>
      </c>
      <c r="H42" s="6" t="s">
        <v>14</v>
      </c>
      <c r="I42" s="126">
        <f t="shared" si="8"/>
        <v>0.1275115780896926</v>
      </c>
      <c r="J42" s="6" t="s">
        <v>8</v>
      </c>
      <c r="K42" s="154">
        <f t="shared" si="9"/>
        <v>0.79110370949301279</v>
      </c>
      <c r="L42" s="27" t="s">
        <v>9</v>
      </c>
      <c r="M42" s="126">
        <f t="shared" si="10"/>
        <v>0.1275115780896926</v>
      </c>
      <c r="O42" s="135">
        <f t="shared" si="11"/>
        <v>6.2041715846112773</v>
      </c>
    </row>
    <row r="43" spans="2:15" s="6" customFormat="1">
      <c r="B43" s="85">
        <f t="shared" ref="B43:G43" si="14">C10</f>
        <v>0.16666666666666666</v>
      </c>
      <c r="C43" s="12">
        <f t="shared" si="14"/>
        <v>3</v>
      </c>
      <c r="D43" s="12">
        <f t="shared" si="14"/>
        <v>0.5</v>
      </c>
      <c r="E43" s="12">
        <f t="shared" si="14"/>
        <v>1</v>
      </c>
      <c r="F43" s="12">
        <f t="shared" si="14"/>
        <v>0.25</v>
      </c>
      <c r="G43" s="14">
        <f t="shared" si="14"/>
        <v>1</v>
      </c>
      <c r="I43" s="126">
        <f t="shared" si="8"/>
        <v>7.6770604257759001E-2</v>
      </c>
      <c r="K43" s="154">
        <f t="shared" si="9"/>
        <v>0.46531537430436437</v>
      </c>
      <c r="M43" s="126">
        <f t="shared" si="10"/>
        <v>7.6770604257759001E-2</v>
      </c>
      <c r="O43" s="135">
        <f t="shared" si="11"/>
        <v>6.0611138703827017</v>
      </c>
    </row>
    <row r="44" spans="2:15" s="6" customFormat="1">
      <c r="B44" s="85">
        <f t="shared" ref="B44:G44" si="15">C11</f>
        <v>0.25</v>
      </c>
      <c r="C44" s="12">
        <f t="shared" si="15"/>
        <v>5</v>
      </c>
      <c r="D44" s="12">
        <f t="shared" si="15"/>
        <v>2</v>
      </c>
      <c r="E44" s="12">
        <f t="shared" si="15"/>
        <v>4</v>
      </c>
      <c r="F44" s="12">
        <f t="shared" si="15"/>
        <v>1</v>
      </c>
      <c r="G44" s="14">
        <f t="shared" si="15"/>
        <v>2</v>
      </c>
      <c r="I44" s="126">
        <f t="shared" si="8"/>
        <v>0.19327801231460892</v>
      </c>
      <c r="K44" s="154">
        <f t="shared" si="9"/>
        <v>1.2305332051490661</v>
      </c>
      <c r="M44" s="126">
        <f t="shared" si="10"/>
        <v>0.19327801231460892</v>
      </c>
      <c r="O44" s="135">
        <f t="shared" si="11"/>
        <v>6.3666486964179949</v>
      </c>
    </row>
    <row r="45" spans="2:15" s="6" customFormat="1" ht="13.8" thickBot="1">
      <c r="B45" s="87">
        <f t="shared" ref="B45:G45" si="16">C12</f>
        <v>0.16666666666666666</v>
      </c>
      <c r="C45" s="88">
        <f t="shared" si="16"/>
        <v>3</v>
      </c>
      <c r="D45" s="88">
        <f t="shared" si="16"/>
        <v>0.5</v>
      </c>
      <c r="E45" s="88">
        <f t="shared" si="16"/>
        <v>1</v>
      </c>
      <c r="F45" s="88">
        <f t="shared" si="16"/>
        <v>0.5</v>
      </c>
      <c r="G45" s="89">
        <f t="shared" si="16"/>
        <v>1</v>
      </c>
      <c r="I45" s="127">
        <f t="shared" si="8"/>
        <v>8.3230552578172426E-2</v>
      </c>
      <c r="K45" s="155">
        <f t="shared" si="9"/>
        <v>0.51363487738301661</v>
      </c>
      <c r="M45" s="127">
        <f t="shared" si="10"/>
        <v>8.3230552578172426E-2</v>
      </c>
      <c r="O45" s="136">
        <f t="shared" si="11"/>
        <v>6.171229932669215</v>
      </c>
    </row>
    <row r="46" spans="2:15" s="6" customFormat="1" ht="13.8" thickBot="1">
      <c r="C46" s="9"/>
      <c r="D46" s="10"/>
      <c r="E46" s="10"/>
      <c r="F46" s="10"/>
      <c r="O46" s="152">
        <f>AVERAGE(O40:O45)</f>
        <v>6.2315615188457754</v>
      </c>
    </row>
    <row r="47" spans="2:15" s="6" customFormat="1" ht="13.8" thickBot="1">
      <c r="B47" s="30"/>
      <c r="C47" s="30"/>
      <c r="D47" s="30"/>
      <c r="E47" s="30"/>
      <c r="F47" s="30"/>
    </row>
    <row r="48" spans="2:15" s="7" customFormat="1">
      <c r="B48" s="30"/>
      <c r="C48" s="30"/>
      <c r="D48" s="30"/>
      <c r="E48" s="30"/>
      <c r="F48" s="30"/>
      <c r="H48" s="72" t="s">
        <v>6</v>
      </c>
      <c r="I48" s="148">
        <f>(O46-6)/5</f>
        <v>4.6312303769155072E-2</v>
      </c>
    </row>
    <row r="49" spans="2:12" s="7" customFormat="1">
      <c r="B49" s="30"/>
      <c r="C49" s="30"/>
      <c r="D49" s="30"/>
      <c r="E49" s="30"/>
      <c r="F49" s="30"/>
      <c r="H49" s="150" t="s">
        <v>7</v>
      </c>
      <c r="I49" s="149">
        <v>1.24</v>
      </c>
    </row>
    <row r="50" spans="2:12" s="7" customFormat="1" ht="13.8" thickBot="1">
      <c r="B50" s="30"/>
      <c r="C50" s="30"/>
      <c r="D50" s="30"/>
      <c r="E50" s="30"/>
      <c r="F50" s="30"/>
      <c r="H50" s="73" t="s">
        <v>17</v>
      </c>
      <c r="I50" s="147">
        <f>I48/I49</f>
        <v>3.734863207189925E-2</v>
      </c>
    </row>
    <row r="51" spans="2:12" s="7" customFormat="1" ht="13.8" thickBot="1">
      <c r="B51" s="30"/>
      <c r="C51" s="30"/>
      <c r="D51" s="30"/>
      <c r="E51" s="30"/>
      <c r="F51" s="30"/>
      <c r="J51" s="9"/>
      <c r="K51" s="9"/>
      <c r="L51" s="9"/>
    </row>
    <row r="52" spans="2:12" s="7" customFormat="1">
      <c r="B52" s="72" t="s">
        <v>10</v>
      </c>
      <c r="C52" s="71">
        <v>1</v>
      </c>
      <c r="D52" s="67">
        <v>2</v>
      </c>
      <c r="E52" s="67">
        <v>3</v>
      </c>
      <c r="F52" s="67">
        <v>4</v>
      </c>
      <c r="G52" s="67">
        <v>5</v>
      </c>
      <c r="H52" s="67">
        <v>6</v>
      </c>
      <c r="I52" s="67">
        <v>7</v>
      </c>
      <c r="J52" s="67">
        <v>8</v>
      </c>
      <c r="K52" s="67">
        <v>9</v>
      </c>
      <c r="L52" s="68">
        <v>10</v>
      </c>
    </row>
    <row r="53" spans="2:12" s="7" customFormat="1" ht="13.8" thickBot="1">
      <c r="B53" s="73" t="s">
        <v>7</v>
      </c>
      <c r="C53" s="42">
        <v>0</v>
      </c>
      <c r="D53" s="38">
        <v>0</v>
      </c>
      <c r="E53" s="38">
        <v>0.57999999999999996</v>
      </c>
      <c r="F53" s="38">
        <v>0.9</v>
      </c>
      <c r="G53" s="38">
        <v>1.1200000000000001</v>
      </c>
      <c r="H53" s="38">
        <v>1.24</v>
      </c>
      <c r="I53" s="38">
        <v>1.32</v>
      </c>
      <c r="J53" s="38">
        <v>1.41</v>
      </c>
      <c r="K53" s="38">
        <v>1.45</v>
      </c>
      <c r="L53" s="39">
        <v>1.49</v>
      </c>
    </row>
    <row r="54" spans="2:12" s="7" customFormat="1">
      <c r="C54" s="9"/>
      <c r="D54" s="10"/>
      <c r="E54" s="10"/>
      <c r="F54" s="10"/>
      <c r="G54" s="2"/>
      <c r="H54" s="8"/>
    </row>
    <row r="55" spans="2:12" s="7" customFormat="1">
      <c r="C55" s="9"/>
      <c r="D55" s="10"/>
      <c r="E55" s="10"/>
      <c r="H55" s="8"/>
    </row>
    <row r="56" spans="2:12" s="7" customFormat="1">
      <c r="C56" s="9"/>
      <c r="D56" s="10"/>
      <c r="E56" s="10"/>
      <c r="H56" s="8"/>
    </row>
    <row r="57" spans="2:12" s="7" customFormat="1">
      <c r="D57" s="9"/>
      <c r="E57" s="9"/>
      <c r="H57" s="8"/>
    </row>
    <row r="58" spans="2:12" s="7" customFormat="1">
      <c r="C58" s="9"/>
      <c r="D58" s="10"/>
      <c r="E58" s="10"/>
      <c r="F58" s="10"/>
      <c r="G58" s="2"/>
      <c r="H58" s="8"/>
    </row>
    <row r="59" spans="2:12" s="7" customFormat="1">
      <c r="C59" s="9"/>
      <c r="D59" s="10"/>
      <c r="E59" s="10"/>
      <c r="F59" s="10"/>
      <c r="G59" s="2"/>
      <c r="H59" s="8"/>
    </row>
    <row r="60" spans="2:12" s="7" customFormat="1">
      <c r="C60" s="9"/>
      <c r="D60" s="10"/>
      <c r="E60" s="10"/>
      <c r="F60" s="10"/>
      <c r="G60" s="2"/>
      <c r="H60" s="8"/>
    </row>
    <row r="61" spans="2:12" s="7" customFormat="1">
      <c r="D61" s="2"/>
      <c r="E61" s="2"/>
      <c r="F61" s="2"/>
      <c r="G61" s="2"/>
      <c r="H61" s="2"/>
    </row>
    <row r="62" spans="2:12" s="7" customFormat="1"/>
    <row r="63" spans="2:12" s="7" customFormat="1"/>
    <row r="64" spans="2:12" s="7" customFormat="1"/>
    <row r="65" spans="3:8" s="7" customFormat="1">
      <c r="C65" s="16"/>
      <c r="D65" s="9"/>
      <c r="E65" s="9"/>
      <c r="F65" s="9"/>
    </row>
    <row r="66" spans="3:8" s="7" customFormat="1">
      <c r="C66" s="9"/>
      <c r="D66" s="10"/>
      <c r="E66" s="10"/>
      <c r="F66" s="10"/>
      <c r="G66" s="9"/>
      <c r="H66" s="9"/>
    </row>
    <row r="67" spans="3:8" s="7" customFormat="1">
      <c r="C67" s="9"/>
      <c r="D67" s="10"/>
      <c r="E67" s="10"/>
      <c r="F67" s="10"/>
      <c r="G67" s="9"/>
      <c r="H67" s="9"/>
    </row>
    <row r="68" spans="3:8" s="7" customFormat="1">
      <c r="C68" s="9"/>
      <c r="D68" s="10"/>
      <c r="E68" s="10"/>
      <c r="F68" s="10"/>
      <c r="G68" s="9"/>
      <c r="H68" s="9"/>
    </row>
    <row r="69" spans="3:8" s="7" customFormat="1">
      <c r="D69" s="2"/>
      <c r="E69" s="2"/>
      <c r="F69" s="2"/>
    </row>
    <row r="70" spans="3:8" s="7" customFormat="1"/>
    <row r="71" spans="3:8" s="7" customFormat="1"/>
    <row r="72" spans="3:8" s="7" customFormat="1">
      <c r="C72" s="16"/>
      <c r="D72" s="9"/>
      <c r="E72" s="9"/>
      <c r="F72" s="9"/>
      <c r="H72" s="28"/>
    </row>
    <row r="73" spans="3:8" s="7" customFormat="1">
      <c r="C73" s="9"/>
      <c r="D73" s="10"/>
      <c r="E73" s="10"/>
      <c r="F73" s="10"/>
      <c r="G73" s="2"/>
      <c r="H73" s="8"/>
    </row>
    <row r="74" spans="3:8" s="7" customFormat="1">
      <c r="C74" s="9"/>
      <c r="D74" s="10"/>
      <c r="E74" s="10"/>
      <c r="F74" s="10"/>
      <c r="G74" s="2"/>
      <c r="H74" s="8"/>
    </row>
    <row r="75" spans="3:8" s="7" customFormat="1">
      <c r="C75" s="9"/>
      <c r="D75" s="10"/>
      <c r="E75" s="10"/>
      <c r="F75" s="10"/>
      <c r="G75" s="2"/>
      <c r="H75" s="8"/>
    </row>
    <row r="76" spans="3:8" s="7" customFormat="1">
      <c r="D76" s="2"/>
      <c r="E76" s="2"/>
      <c r="F76" s="2"/>
      <c r="G76" s="2"/>
    </row>
    <row r="77" spans="3:8" s="7" customFormat="1"/>
    <row r="78" spans="3:8" s="7" customFormat="1"/>
    <row r="79" spans="3:8" s="7" customFormat="1">
      <c r="C79" s="16"/>
      <c r="D79" s="9"/>
      <c r="E79" s="9"/>
      <c r="F79" s="9"/>
    </row>
    <row r="80" spans="3:8" s="7" customFormat="1">
      <c r="C80" s="9"/>
      <c r="D80" s="10"/>
      <c r="E80" s="10"/>
      <c r="F80" s="10"/>
      <c r="G80" s="9"/>
      <c r="H80" s="9"/>
    </row>
    <row r="81" spans="3:8" s="7" customFormat="1">
      <c r="C81" s="9"/>
      <c r="D81" s="10"/>
      <c r="E81" s="10"/>
      <c r="F81" s="10"/>
      <c r="G81" s="9"/>
      <c r="H81" s="9"/>
    </row>
    <row r="82" spans="3:8" s="7" customFormat="1">
      <c r="C82" s="9"/>
      <c r="D82" s="10"/>
      <c r="E82" s="10"/>
      <c r="F82" s="10"/>
      <c r="G82" s="9"/>
      <c r="H82" s="9"/>
    </row>
    <row r="83" spans="3:8" s="7" customFormat="1">
      <c r="D83" s="2"/>
      <c r="E83" s="2"/>
      <c r="F83" s="2"/>
    </row>
    <row r="84" spans="3:8" s="7" customFormat="1"/>
    <row r="85" spans="3:8" s="7" customFormat="1"/>
    <row r="86" spans="3:8" s="7" customFormat="1">
      <c r="C86" s="16"/>
      <c r="D86" s="9"/>
      <c r="E86" s="9"/>
      <c r="F86" s="9"/>
      <c r="H86" s="28"/>
    </row>
    <row r="87" spans="3:8" s="7" customFormat="1">
      <c r="C87" s="9"/>
      <c r="D87" s="10"/>
      <c r="E87" s="10"/>
      <c r="F87" s="10"/>
      <c r="G87" s="2"/>
      <c r="H87" s="8"/>
    </row>
    <row r="88" spans="3:8" s="7" customFormat="1">
      <c r="C88" s="9"/>
      <c r="D88" s="10"/>
      <c r="E88" s="10"/>
      <c r="F88" s="10"/>
      <c r="G88" s="2"/>
      <c r="H88" s="8"/>
    </row>
    <row r="89" spans="3:8" s="7" customFormat="1">
      <c r="C89" s="9"/>
      <c r="D89" s="10"/>
      <c r="E89" s="10"/>
      <c r="F89" s="10"/>
      <c r="G89" s="2"/>
      <c r="H89" s="8"/>
    </row>
    <row r="90" spans="3:8" s="7" customFormat="1">
      <c r="D90" s="2"/>
      <c r="E90" s="2"/>
      <c r="F90" s="2"/>
      <c r="G90" s="2"/>
    </row>
    <row r="91" spans="3:8" s="7" customFormat="1"/>
    <row r="92" spans="3:8" s="7" customFormat="1"/>
    <row r="93" spans="3:8" s="7" customFormat="1"/>
    <row r="94" spans="3:8" s="7" customFormat="1">
      <c r="C94" s="17"/>
      <c r="D94" s="9"/>
      <c r="E94" s="9"/>
      <c r="F94" s="9"/>
    </row>
    <row r="95" spans="3:8" s="7" customFormat="1">
      <c r="C95" s="9"/>
      <c r="D95" s="10"/>
      <c r="E95" s="10"/>
      <c r="F95" s="10"/>
      <c r="G95" s="9"/>
      <c r="H95" s="9"/>
    </row>
    <row r="96" spans="3:8" s="7" customFormat="1">
      <c r="C96" s="9"/>
      <c r="D96" s="10"/>
      <c r="E96" s="10"/>
      <c r="F96" s="10"/>
      <c r="G96" s="9"/>
      <c r="H96" s="9"/>
    </row>
    <row r="97" spans="3:8" s="7" customFormat="1">
      <c r="C97" s="9"/>
      <c r="D97" s="10"/>
      <c r="E97" s="10"/>
      <c r="F97" s="10"/>
      <c r="G97" s="9"/>
      <c r="H97" s="9"/>
    </row>
    <row r="98" spans="3:8" s="7" customFormat="1">
      <c r="D98" s="2"/>
      <c r="E98" s="2"/>
      <c r="F98" s="2"/>
    </row>
    <row r="99" spans="3:8" s="7" customFormat="1"/>
    <row r="100" spans="3:8" s="7" customFormat="1"/>
    <row r="101" spans="3:8" s="7" customFormat="1">
      <c r="C101" s="17"/>
      <c r="D101" s="9"/>
      <c r="E101" s="9"/>
      <c r="F101" s="9"/>
      <c r="H101" s="8"/>
    </row>
    <row r="102" spans="3:8" s="7" customFormat="1">
      <c r="C102" s="9"/>
      <c r="D102" s="10"/>
      <c r="E102" s="10"/>
      <c r="F102" s="10"/>
      <c r="G102" s="2"/>
      <c r="H102" s="8"/>
    </row>
    <row r="103" spans="3:8" s="7" customFormat="1">
      <c r="C103" s="9"/>
      <c r="D103" s="10"/>
      <c r="E103" s="10"/>
      <c r="F103" s="10"/>
      <c r="G103" s="2"/>
      <c r="H103" s="8"/>
    </row>
    <row r="104" spans="3:8" s="7" customFormat="1">
      <c r="C104" s="9"/>
      <c r="D104" s="10"/>
      <c r="E104" s="10"/>
      <c r="F104" s="10"/>
      <c r="G104" s="2"/>
      <c r="H104" s="8"/>
    </row>
    <row r="105" spans="3:8" s="7" customFormat="1">
      <c r="D105" s="2"/>
      <c r="E105" s="2"/>
      <c r="F105" s="2"/>
      <c r="G105" s="2"/>
    </row>
    <row r="106" spans="3:8" s="7" customFormat="1"/>
    <row r="107" spans="3:8" s="7" customFormat="1"/>
    <row r="108" spans="3:8" s="7" customFormat="1"/>
    <row r="109" spans="3:8" s="7" customFormat="1">
      <c r="C109" s="17"/>
      <c r="D109" s="9"/>
      <c r="E109" s="9"/>
      <c r="F109" s="9"/>
    </row>
    <row r="110" spans="3:8" s="7" customFormat="1">
      <c r="C110" s="9"/>
      <c r="D110" s="10"/>
      <c r="E110" s="10"/>
      <c r="F110" s="10"/>
      <c r="G110" s="9"/>
      <c r="H110" s="9"/>
    </row>
    <row r="111" spans="3:8" s="7" customFormat="1">
      <c r="C111" s="9"/>
      <c r="D111" s="10"/>
      <c r="E111" s="10"/>
      <c r="F111" s="10"/>
      <c r="G111" s="9"/>
      <c r="H111" s="9"/>
    </row>
    <row r="112" spans="3:8" s="7" customFormat="1">
      <c r="C112" s="9"/>
      <c r="D112" s="10"/>
      <c r="E112" s="10"/>
      <c r="F112" s="10"/>
      <c r="G112" s="9"/>
      <c r="H112" s="9"/>
    </row>
    <row r="113" spans="3:8" s="7" customFormat="1">
      <c r="D113" s="2"/>
      <c r="E113" s="2"/>
      <c r="F113" s="2"/>
    </row>
    <row r="114" spans="3:8" s="7" customFormat="1"/>
    <row r="115" spans="3:8" s="7" customFormat="1"/>
    <row r="116" spans="3:8" s="7" customFormat="1">
      <c r="C116" s="17"/>
      <c r="D116" s="9"/>
      <c r="E116" s="9"/>
      <c r="F116" s="9"/>
      <c r="H116" s="8"/>
    </row>
    <row r="117" spans="3:8" s="7" customFormat="1">
      <c r="C117" s="9"/>
      <c r="D117" s="10"/>
      <c r="E117" s="10"/>
      <c r="F117" s="10"/>
      <c r="G117" s="2"/>
      <c r="H117" s="8"/>
    </row>
    <row r="118" spans="3:8" s="7" customFormat="1">
      <c r="C118" s="9"/>
      <c r="D118" s="10"/>
      <c r="E118" s="10"/>
      <c r="F118" s="10"/>
      <c r="G118" s="2"/>
      <c r="H118" s="8"/>
    </row>
    <row r="119" spans="3:8" s="7" customFormat="1">
      <c r="C119" s="9"/>
      <c r="D119" s="10"/>
      <c r="E119" s="10"/>
      <c r="F119" s="10"/>
      <c r="G119" s="2"/>
      <c r="H119" s="8"/>
    </row>
    <row r="120" spans="3:8" s="7" customFormat="1">
      <c r="D120" s="2"/>
      <c r="E120" s="2"/>
      <c r="F120" s="2"/>
      <c r="G120" s="2"/>
    </row>
    <row r="121" spans="3:8" s="7" customFormat="1"/>
    <row r="122" spans="3:8" s="7" customFormat="1"/>
    <row r="123" spans="3:8" s="7" customFormat="1"/>
    <row r="124" spans="3:8" s="7" customFormat="1">
      <c r="C124" s="17"/>
      <c r="D124" s="9"/>
      <c r="E124" s="9"/>
      <c r="F124" s="9"/>
    </row>
    <row r="125" spans="3:8" s="7" customFormat="1">
      <c r="C125" s="9"/>
      <c r="D125" s="10"/>
      <c r="E125" s="10"/>
      <c r="F125" s="10"/>
      <c r="G125" s="9"/>
      <c r="H125" s="9"/>
    </row>
    <row r="126" spans="3:8" s="7" customFormat="1">
      <c r="C126" s="9"/>
      <c r="D126" s="10"/>
      <c r="E126" s="10"/>
      <c r="F126" s="10"/>
      <c r="G126" s="9"/>
      <c r="H126" s="9"/>
    </row>
    <row r="127" spans="3:8" s="7" customFormat="1">
      <c r="C127" s="9"/>
      <c r="D127" s="10"/>
      <c r="E127" s="10"/>
      <c r="F127" s="10"/>
      <c r="G127" s="9"/>
      <c r="H127" s="9"/>
    </row>
    <row r="128" spans="3:8" s="7" customFormat="1">
      <c r="D128" s="2"/>
      <c r="E128" s="2"/>
      <c r="F128" s="2"/>
    </row>
    <row r="129" spans="3:8" s="7" customFormat="1"/>
    <row r="130" spans="3:8" s="7" customFormat="1"/>
    <row r="131" spans="3:8" s="7" customFormat="1">
      <c r="C131" s="17"/>
      <c r="D131" s="9"/>
      <c r="E131" s="9"/>
      <c r="F131" s="9"/>
      <c r="H131" s="8"/>
    </row>
    <row r="132" spans="3:8" s="7" customFormat="1">
      <c r="C132" s="9"/>
      <c r="D132" s="10"/>
      <c r="E132" s="10"/>
      <c r="F132" s="10"/>
      <c r="G132" s="2"/>
      <c r="H132" s="8"/>
    </row>
    <row r="133" spans="3:8" s="7" customFormat="1">
      <c r="C133" s="9"/>
      <c r="D133" s="10"/>
      <c r="E133" s="10"/>
      <c r="F133" s="10"/>
      <c r="G133" s="2"/>
      <c r="H133" s="8"/>
    </row>
    <row r="134" spans="3:8" s="7" customFormat="1">
      <c r="C134" s="9"/>
      <c r="D134" s="10"/>
      <c r="E134" s="10"/>
      <c r="F134" s="10"/>
      <c r="G134" s="2"/>
      <c r="H134" s="8"/>
    </row>
    <row r="135" spans="3:8" s="7" customFormat="1">
      <c r="D135" s="2"/>
      <c r="E135" s="2"/>
      <c r="F135" s="2"/>
      <c r="G135" s="2"/>
    </row>
    <row r="136" spans="3:8" s="7" customFormat="1"/>
    <row r="137" spans="3:8" s="7" customFormat="1"/>
    <row r="138" spans="3:8" s="7" customFormat="1"/>
    <row r="139" spans="3:8" s="7" customFormat="1">
      <c r="C139" s="18"/>
      <c r="D139" s="9"/>
      <c r="E139" s="9"/>
      <c r="F139" s="9"/>
    </row>
    <row r="140" spans="3:8" s="7" customFormat="1">
      <c r="C140" s="9"/>
      <c r="D140" s="10"/>
      <c r="E140" s="10"/>
      <c r="F140" s="10"/>
      <c r="G140" s="9"/>
      <c r="H140" s="9"/>
    </row>
    <row r="141" spans="3:8" s="7" customFormat="1">
      <c r="C141" s="9"/>
      <c r="D141" s="10"/>
      <c r="E141" s="10"/>
      <c r="F141" s="10"/>
      <c r="G141" s="9"/>
      <c r="H141" s="9"/>
    </row>
    <row r="142" spans="3:8" s="7" customFormat="1">
      <c r="C142" s="9"/>
      <c r="D142" s="10"/>
      <c r="E142" s="10"/>
      <c r="F142" s="10"/>
      <c r="G142" s="9"/>
      <c r="H142" s="9"/>
    </row>
    <row r="143" spans="3:8" s="7" customFormat="1">
      <c r="D143" s="2"/>
      <c r="E143" s="2"/>
      <c r="F143" s="2"/>
    </row>
    <row r="144" spans="3:8" s="7" customFormat="1"/>
    <row r="145" spans="3:8" s="7" customFormat="1"/>
    <row r="146" spans="3:8" s="7" customFormat="1">
      <c r="C146" s="18"/>
      <c r="D146" s="9"/>
      <c r="E146" s="9"/>
      <c r="F146" s="9"/>
      <c r="H146" s="8"/>
    </row>
    <row r="147" spans="3:8" s="7" customFormat="1">
      <c r="C147" s="9"/>
      <c r="D147" s="10"/>
      <c r="E147" s="10"/>
      <c r="F147" s="10"/>
      <c r="G147" s="2"/>
      <c r="H147" s="8"/>
    </row>
    <row r="148" spans="3:8" s="7" customFormat="1">
      <c r="C148" s="9"/>
      <c r="D148" s="10"/>
      <c r="E148" s="10"/>
      <c r="F148" s="10"/>
      <c r="G148" s="2"/>
      <c r="H148" s="8"/>
    </row>
    <row r="149" spans="3:8" s="7" customFormat="1">
      <c r="C149" s="9"/>
      <c r="D149" s="10"/>
      <c r="E149" s="10"/>
      <c r="F149" s="10"/>
      <c r="G149" s="2"/>
      <c r="H149" s="8"/>
    </row>
    <row r="150" spans="3:8" s="7" customFormat="1">
      <c r="D150" s="2"/>
      <c r="E150" s="2"/>
      <c r="F150" s="2"/>
      <c r="G150" s="2"/>
    </row>
    <row r="151" spans="3:8" s="7" customFormat="1"/>
    <row r="152" spans="3:8" s="7" customFormat="1"/>
    <row r="153" spans="3:8" s="7" customFormat="1"/>
    <row r="154" spans="3:8" s="7" customFormat="1">
      <c r="C154" s="17"/>
      <c r="D154" s="9"/>
      <c r="E154" s="9"/>
      <c r="F154" s="9"/>
    </row>
    <row r="155" spans="3:8" s="7" customFormat="1">
      <c r="C155" s="9"/>
      <c r="D155" s="10"/>
      <c r="E155" s="10"/>
      <c r="F155" s="10"/>
      <c r="G155" s="9"/>
      <c r="H155" s="9"/>
    </row>
    <row r="156" spans="3:8" s="7" customFormat="1">
      <c r="C156" s="9"/>
      <c r="D156" s="10"/>
      <c r="E156" s="10"/>
      <c r="F156" s="10"/>
      <c r="G156" s="9"/>
      <c r="H156" s="9"/>
    </row>
    <row r="157" spans="3:8" s="7" customFormat="1">
      <c r="C157" s="9"/>
      <c r="D157" s="10"/>
      <c r="E157" s="10"/>
      <c r="F157" s="10"/>
      <c r="G157" s="9"/>
      <c r="H157" s="9"/>
    </row>
    <row r="158" spans="3:8" s="7" customFormat="1">
      <c r="D158" s="2"/>
      <c r="E158" s="2"/>
      <c r="F158" s="2"/>
    </row>
    <row r="159" spans="3:8" s="7" customFormat="1"/>
    <row r="160" spans="3:8" s="7" customFormat="1"/>
    <row r="161" spans="3:8" s="7" customFormat="1">
      <c r="C161" s="17"/>
      <c r="D161" s="9"/>
      <c r="E161" s="9"/>
      <c r="F161" s="9"/>
      <c r="H161" s="8"/>
    </row>
    <row r="162" spans="3:8" s="7" customFormat="1">
      <c r="C162" s="9"/>
      <c r="D162" s="10"/>
      <c r="E162" s="10"/>
      <c r="F162" s="10"/>
      <c r="G162" s="2"/>
      <c r="H162" s="8"/>
    </row>
    <row r="163" spans="3:8" s="7" customFormat="1">
      <c r="C163" s="9"/>
      <c r="D163" s="10"/>
      <c r="E163" s="10"/>
      <c r="F163" s="10"/>
      <c r="G163" s="2"/>
      <c r="H163" s="8"/>
    </row>
    <row r="164" spans="3:8" s="7" customFormat="1">
      <c r="C164" s="9"/>
      <c r="D164" s="10"/>
      <c r="E164" s="10"/>
      <c r="F164" s="10"/>
      <c r="G164" s="2"/>
      <c r="H164" s="8"/>
    </row>
    <row r="165" spans="3:8" s="7" customFormat="1">
      <c r="D165" s="2"/>
      <c r="E165" s="2"/>
      <c r="F165" s="2"/>
      <c r="G165" s="2"/>
    </row>
    <row r="166" spans="3:8" s="7" customFormat="1"/>
    <row r="167" spans="3:8" s="7" customFormat="1"/>
    <row r="168" spans="3:8" s="7" customFormat="1"/>
    <row r="169" spans="3:8" s="7" customFormat="1"/>
    <row r="170" spans="3:8" s="7" customFormat="1"/>
    <row r="171" spans="3:8" s="7" customFormat="1"/>
    <row r="172" spans="3:8" s="7" customFormat="1"/>
    <row r="173" spans="3:8" s="7" customFormat="1"/>
    <row r="174" spans="3:8" s="7" customFormat="1"/>
    <row r="175" spans="3:8" s="7" customFormat="1"/>
    <row r="176" spans="3:8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</sheetData>
  <mergeCells count="1">
    <mergeCell ref="B38:O38"/>
  </mergeCells>
  <phoneticPr fontId="3" type="noConversion"/>
  <printOptions gridLines="1" gridLinesSet="0"/>
  <pageMargins left="0.75" right="0.75" top="1" bottom="1" header="0.5" footer="0.5"/>
  <pageSetup paperSize="9" orientation="portrait" horizontalDpi="120" verticalDpi="144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9"/>
  <sheetViews>
    <sheetView tabSelected="1" zoomScale="115" zoomScaleNormal="115" workbookViewId="0">
      <selection activeCell="B7" sqref="B7"/>
    </sheetView>
  </sheetViews>
  <sheetFormatPr defaultRowHeight="13.2"/>
  <cols>
    <col min="1" max="1" width="2.33203125" customWidth="1"/>
    <col min="2" max="2" width="15.5546875" customWidth="1"/>
    <col min="3" max="3" width="15.88671875" customWidth="1"/>
    <col min="4" max="4" width="21.44140625" bestFit="1" customWidth="1"/>
    <col min="5" max="5" width="12.5546875" customWidth="1"/>
    <col min="6" max="6" width="12.77734375" customWidth="1"/>
    <col min="7" max="7" width="13.33203125" bestFit="1" customWidth="1"/>
    <col min="8" max="8" width="14.44140625" customWidth="1"/>
    <col min="9" max="9" width="13.33203125" customWidth="1"/>
    <col min="10" max="10" width="6.77734375" customWidth="1"/>
    <col min="12" max="12" width="14.88671875" customWidth="1"/>
    <col min="13" max="13" width="6" customWidth="1"/>
  </cols>
  <sheetData>
    <row r="1" spans="2:12">
      <c r="B1" s="33" t="s">
        <v>32</v>
      </c>
    </row>
    <row r="2" spans="2:12">
      <c r="B2" s="34" t="s">
        <v>25</v>
      </c>
    </row>
    <row r="3" spans="2:12">
      <c r="B3" s="156" t="s">
        <v>2</v>
      </c>
    </row>
    <row r="5" spans="2:12" ht="13.8" thickBot="1"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</row>
    <row r="6" spans="2:12" ht="13.8" thickBot="1">
      <c r="B6" s="119" t="s">
        <v>18</v>
      </c>
      <c r="C6" s="131" t="str">
        <f>B7</f>
        <v>Εναλλακτική 1</v>
      </c>
      <c r="D6" s="121" t="str">
        <f>B8</f>
        <v>Εναλλακτική 2</v>
      </c>
      <c r="E6" s="121" t="str">
        <f>B9</f>
        <v>Εναλλακτική 3</v>
      </c>
      <c r="F6" s="121" t="str">
        <f>B10</f>
        <v>Εναλλακτική 4</v>
      </c>
      <c r="G6" s="121" t="str">
        <f>B11</f>
        <v>Εναλλακτική 5</v>
      </c>
      <c r="H6" s="168" t="str">
        <f>B12</f>
        <v>Εναλλακτική 6</v>
      </c>
      <c r="I6" s="122" t="str">
        <f>B13</f>
        <v>Εναλλακτική 7</v>
      </c>
    </row>
    <row r="7" spans="2:12" s="6" customFormat="1">
      <c r="B7" s="114" t="s">
        <v>26</v>
      </c>
      <c r="C7" s="174">
        <v>1</v>
      </c>
      <c r="D7" s="116">
        <v>7</v>
      </c>
      <c r="E7" s="116">
        <v>5</v>
      </c>
      <c r="F7" s="117">
        <v>6</v>
      </c>
      <c r="G7" s="117">
        <v>4</v>
      </c>
      <c r="H7" s="169">
        <v>6</v>
      </c>
      <c r="I7" s="118">
        <v>5</v>
      </c>
      <c r="J7"/>
      <c r="K7"/>
      <c r="L7"/>
    </row>
    <row r="8" spans="2:12" s="6" customFormat="1">
      <c r="B8" s="112" t="s">
        <v>27</v>
      </c>
      <c r="C8" s="175">
        <f>1/D7</f>
        <v>0.14285714285714285</v>
      </c>
      <c r="D8" s="101">
        <v>1</v>
      </c>
      <c r="E8" s="103">
        <f>1/4</f>
        <v>0.25</v>
      </c>
      <c r="F8" s="104">
        <f>1/3</f>
        <v>0.33333333333333331</v>
      </c>
      <c r="G8" s="104">
        <f>1/5</f>
        <v>0.2</v>
      </c>
      <c r="H8" s="170">
        <f>1/3</f>
        <v>0.33333333333333331</v>
      </c>
      <c r="I8" s="109">
        <v>4</v>
      </c>
      <c r="J8"/>
      <c r="K8"/>
      <c r="L8"/>
    </row>
    <row r="9" spans="2:12" s="6" customFormat="1">
      <c r="B9" s="112" t="s">
        <v>28</v>
      </c>
      <c r="C9" s="175">
        <f>1/E7</f>
        <v>0.2</v>
      </c>
      <c r="D9" s="105">
        <f>1/E8</f>
        <v>4</v>
      </c>
      <c r="E9" s="101">
        <v>1</v>
      </c>
      <c r="F9" s="104">
        <v>2</v>
      </c>
      <c r="G9" s="104">
        <f>1/2</f>
        <v>0.5</v>
      </c>
      <c r="H9" s="170">
        <v>2</v>
      </c>
      <c r="I9" s="109">
        <v>2</v>
      </c>
      <c r="J9"/>
    </row>
    <row r="10" spans="2:12" s="6" customFormat="1">
      <c r="B10" s="112" t="s">
        <v>29</v>
      </c>
      <c r="C10" s="175">
        <f>1/F7</f>
        <v>0.16666666666666666</v>
      </c>
      <c r="D10" s="105">
        <f>1/F8</f>
        <v>3</v>
      </c>
      <c r="E10" s="105">
        <f>1/F9</f>
        <v>0.5</v>
      </c>
      <c r="F10" s="102">
        <v>1</v>
      </c>
      <c r="G10" s="104">
        <f>1/4</f>
        <v>0.25</v>
      </c>
      <c r="H10" s="170">
        <v>1</v>
      </c>
      <c r="I10" s="109">
        <v>3</v>
      </c>
      <c r="J10"/>
    </row>
    <row r="11" spans="2:12" s="6" customFormat="1">
      <c r="B11" s="112" t="s">
        <v>30</v>
      </c>
      <c r="C11" s="175">
        <f>1/G7</f>
        <v>0.25</v>
      </c>
      <c r="D11" s="105">
        <f>1/G8</f>
        <v>5</v>
      </c>
      <c r="E11" s="105">
        <f>1/G9</f>
        <v>2</v>
      </c>
      <c r="F11" s="105">
        <f>1/G10</f>
        <v>4</v>
      </c>
      <c r="G11" s="102">
        <v>1</v>
      </c>
      <c r="H11" s="170">
        <v>2</v>
      </c>
      <c r="I11" s="109">
        <v>3</v>
      </c>
      <c r="J11"/>
    </row>
    <row r="12" spans="2:12" s="6" customFormat="1">
      <c r="B12" s="112" t="s">
        <v>31</v>
      </c>
      <c r="C12" s="175">
        <f>1/H7</f>
        <v>0.16666666666666666</v>
      </c>
      <c r="D12" s="105">
        <f>1/H8</f>
        <v>3</v>
      </c>
      <c r="E12" s="105">
        <f>1/H9</f>
        <v>0.5</v>
      </c>
      <c r="F12" s="105">
        <f>1/H10</f>
        <v>1</v>
      </c>
      <c r="G12" s="105">
        <f>1/H11</f>
        <v>0.5</v>
      </c>
      <c r="H12" s="171">
        <v>1</v>
      </c>
      <c r="I12" s="109">
        <v>2</v>
      </c>
    </row>
    <row r="13" spans="2:12" s="6" customFormat="1" ht="13.8" thickBot="1">
      <c r="B13" s="165" t="s">
        <v>34</v>
      </c>
      <c r="C13" s="176">
        <f>1/I7</f>
        <v>0.2</v>
      </c>
      <c r="D13" s="166">
        <f>1/I8</f>
        <v>0.25</v>
      </c>
      <c r="E13" s="166">
        <f>1/I9</f>
        <v>0.5</v>
      </c>
      <c r="F13" s="166">
        <f>1/I10</f>
        <v>0.33333333333333331</v>
      </c>
      <c r="G13" s="166">
        <f>1/I11</f>
        <v>0.33333333333333331</v>
      </c>
      <c r="H13" s="172">
        <f>1/I12</f>
        <v>0.5</v>
      </c>
      <c r="I13" s="167">
        <v>1</v>
      </c>
    </row>
    <row r="14" spans="2:12" s="6" customFormat="1" ht="13.8" thickBot="1">
      <c r="C14" s="123">
        <f>SUM(C7:C13)</f>
        <v>2.1261904761904762</v>
      </c>
      <c r="D14" s="123">
        <f t="shared" ref="D14:I14" si="0">SUM(D7:D13)</f>
        <v>23.25</v>
      </c>
      <c r="E14" s="123">
        <f t="shared" si="0"/>
        <v>9.75</v>
      </c>
      <c r="F14" s="123">
        <f t="shared" si="0"/>
        <v>14.666666666666666</v>
      </c>
      <c r="G14" s="123">
        <f t="shared" si="0"/>
        <v>6.7833333333333332</v>
      </c>
      <c r="H14" s="123">
        <f t="shared" si="0"/>
        <v>12.833333333333332</v>
      </c>
      <c r="I14" s="123">
        <f t="shared" si="0"/>
        <v>20</v>
      </c>
    </row>
    <row r="15" spans="2:12" s="6" customFormat="1">
      <c r="C15" s="9"/>
      <c r="D15" s="13"/>
      <c r="E15" s="13"/>
      <c r="F15" s="13"/>
      <c r="G15" s="13"/>
      <c r="H15" s="9"/>
    </row>
    <row r="16" spans="2:12" s="6" customFormat="1">
      <c r="C16" s="9"/>
      <c r="D16" s="13"/>
      <c r="E16" s="13"/>
      <c r="F16" s="13"/>
      <c r="G16" s="13"/>
      <c r="H16" s="9"/>
    </row>
    <row r="17" spans="2:13" s="70" customFormat="1">
      <c r="B17" s="69" t="s">
        <v>12</v>
      </c>
    </row>
    <row r="18" spans="2:13" s="6" customFormat="1" ht="13.8" thickBot="1">
      <c r="C18" s="9"/>
      <c r="D18" s="13"/>
      <c r="E18" s="13"/>
      <c r="F18" s="13"/>
      <c r="G18" s="13"/>
      <c r="H18" s="9"/>
    </row>
    <row r="19" spans="2:13" s="6" customFormat="1" ht="13.8" thickBot="1">
      <c r="B19" s="177" t="str">
        <f>B6</f>
        <v>Κριτήριο 1</v>
      </c>
      <c r="C19" s="120" t="str">
        <f>C6</f>
        <v>Εναλλακτική 1</v>
      </c>
      <c r="D19" s="121" t="str">
        <f>D6</f>
        <v>Εναλλακτική 2</v>
      </c>
      <c r="E19" s="121" t="str">
        <f>E6</f>
        <v>Εναλλακτική 3</v>
      </c>
      <c r="F19" s="121" t="str">
        <f>F6</f>
        <v>Εναλλακτική 4</v>
      </c>
      <c r="G19" s="121" t="str">
        <f>G6</f>
        <v>Εναλλακτική 5</v>
      </c>
      <c r="H19" s="122" t="str">
        <f>H6</f>
        <v>Εναλλακτική 6</v>
      </c>
      <c r="I19" s="122" t="str">
        <f>I6</f>
        <v>Εναλλακτική 7</v>
      </c>
    </row>
    <row r="20" spans="2:13" s="6" customFormat="1">
      <c r="B20" s="184" t="str">
        <f>B7</f>
        <v>Εναλλακτική 1</v>
      </c>
      <c r="C20" s="181">
        <f>C7/C$14</f>
        <v>0.47032474804031354</v>
      </c>
      <c r="D20" s="145">
        <f t="shared" ref="D20:I20" si="1">D7/D$14</f>
        <v>0.30107526881720431</v>
      </c>
      <c r="E20" s="145">
        <f t="shared" si="1"/>
        <v>0.51282051282051277</v>
      </c>
      <c r="F20" s="145">
        <f t="shared" si="1"/>
        <v>0.40909090909090912</v>
      </c>
      <c r="G20" s="145">
        <f t="shared" si="1"/>
        <v>0.58968058968058967</v>
      </c>
      <c r="H20" s="145">
        <f t="shared" si="1"/>
        <v>0.46753246753246758</v>
      </c>
      <c r="I20" s="178">
        <f t="shared" si="1"/>
        <v>0.25</v>
      </c>
      <c r="J20" s="125">
        <f>SUM(C20:I20)</f>
        <v>3.0005244959819972</v>
      </c>
    </row>
    <row r="21" spans="2:13" s="6" customFormat="1">
      <c r="B21" s="112" t="str">
        <f>B8</f>
        <v>Εναλλακτική 2</v>
      </c>
      <c r="C21" s="182">
        <f t="shared" ref="C21:I26" si="2">C8/C$14</f>
        <v>6.7189249720044794E-2</v>
      </c>
      <c r="D21" s="12">
        <f t="shared" si="2"/>
        <v>4.3010752688172046E-2</v>
      </c>
      <c r="E21" s="12">
        <f t="shared" si="2"/>
        <v>2.564102564102564E-2</v>
      </c>
      <c r="F21" s="12">
        <f t="shared" si="2"/>
        <v>2.2727272727272728E-2</v>
      </c>
      <c r="G21" s="12">
        <f t="shared" si="2"/>
        <v>2.9484029484029485E-2</v>
      </c>
      <c r="H21" s="12">
        <f t="shared" si="2"/>
        <v>2.5974025974025976E-2</v>
      </c>
      <c r="I21" s="179">
        <f t="shared" si="2"/>
        <v>0.2</v>
      </c>
      <c r="J21" s="126">
        <f t="shared" ref="J21:J26" si="3">SUM(C21:I21)</f>
        <v>0.41402635623457068</v>
      </c>
    </row>
    <row r="22" spans="2:13" s="6" customFormat="1">
      <c r="B22" s="112" t="str">
        <f>B9</f>
        <v>Εναλλακτική 3</v>
      </c>
      <c r="C22" s="182">
        <f t="shared" si="2"/>
        <v>9.406494960806272E-2</v>
      </c>
      <c r="D22" s="12">
        <f t="shared" si="2"/>
        <v>0.17204301075268819</v>
      </c>
      <c r="E22" s="12">
        <f t="shared" si="2"/>
        <v>0.10256410256410256</v>
      </c>
      <c r="F22" s="12">
        <f t="shared" si="2"/>
        <v>0.13636363636363638</v>
      </c>
      <c r="G22" s="12">
        <f t="shared" si="2"/>
        <v>7.3710073710073709E-2</v>
      </c>
      <c r="H22" s="12">
        <f t="shared" si="2"/>
        <v>0.15584415584415587</v>
      </c>
      <c r="I22" s="179">
        <f t="shared" si="2"/>
        <v>0.1</v>
      </c>
      <c r="J22" s="126">
        <f t="shared" si="3"/>
        <v>0.83458992884271932</v>
      </c>
    </row>
    <row r="23" spans="2:13" s="6" customFormat="1">
      <c r="B23" s="112" t="str">
        <f>B10</f>
        <v>Εναλλακτική 4</v>
      </c>
      <c r="C23" s="182">
        <f t="shared" si="2"/>
        <v>7.8387458006718924E-2</v>
      </c>
      <c r="D23" s="12">
        <f t="shared" si="2"/>
        <v>0.12903225806451613</v>
      </c>
      <c r="E23" s="12">
        <f t="shared" si="2"/>
        <v>5.128205128205128E-2</v>
      </c>
      <c r="F23" s="12">
        <f t="shared" si="2"/>
        <v>6.8181818181818191E-2</v>
      </c>
      <c r="G23" s="12">
        <f t="shared" si="2"/>
        <v>3.6855036855036855E-2</v>
      </c>
      <c r="H23" s="12">
        <f t="shared" si="2"/>
        <v>7.7922077922077934E-2</v>
      </c>
      <c r="I23" s="179">
        <f t="shared" si="2"/>
        <v>0.15</v>
      </c>
      <c r="J23" s="126">
        <f t="shared" si="3"/>
        <v>0.59166070031221929</v>
      </c>
    </row>
    <row r="24" spans="2:13" s="6" customFormat="1">
      <c r="B24" s="112" t="str">
        <f>B11</f>
        <v>Εναλλακτική 5</v>
      </c>
      <c r="C24" s="182">
        <f t="shared" si="2"/>
        <v>0.11758118701007839</v>
      </c>
      <c r="D24" s="12">
        <f t="shared" si="2"/>
        <v>0.21505376344086022</v>
      </c>
      <c r="E24" s="12">
        <f t="shared" si="2"/>
        <v>0.20512820512820512</v>
      </c>
      <c r="F24" s="12">
        <f t="shared" si="2"/>
        <v>0.27272727272727276</v>
      </c>
      <c r="G24" s="12">
        <f t="shared" si="2"/>
        <v>0.14742014742014742</v>
      </c>
      <c r="H24" s="12">
        <f t="shared" si="2"/>
        <v>0.15584415584415587</v>
      </c>
      <c r="I24" s="179">
        <f t="shared" si="2"/>
        <v>0.15</v>
      </c>
      <c r="J24" s="126">
        <f t="shared" si="3"/>
        <v>1.2637547315707196</v>
      </c>
    </row>
    <row r="25" spans="2:13" s="6" customFormat="1">
      <c r="B25" s="112" t="str">
        <f>B12</f>
        <v>Εναλλακτική 6</v>
      </c>
      <c r="C25" s="182">
        <f t="shared" si="2"/>
        <v>7.8387458006718924E-2</v>
      </c>
      <c r="D25" s="12">
        <f t="shared" si="2"/>
        <v>0.12903225806451613</v>
      </c>
      <c r="E25" s="12">
        <f t="shared" si="2"/>
        <v>5.128205128205128E-2</v>
      </c>
      <c r="F25" s="12">
        <f t="shared" si="2"/>
        <v>6.8181818181818191E-2</v>
      </c>
      <c r="G25" s="12">
        <f t="shared" si="2"/>
        <v>7.3710073710073709E-2</v>
      </c>
      <c r="H25" s="12">
        <f t="shared" si="2"/>
        <v>7.7922077922077934E-2</v>
      </c>
      <c r="I25" s="179">
        <f t="shared" si="2"/>
        <v>0.1</v>
      </c>
      <c r="J25" s="126">
        <f t="shared" si="3"/>
        <v>0.57851573716725613</v>
      </c>
      <c r="K25" s="9"/>
      <c r="L25" s="13"/>
      <c r="M25" s="13"/>
    </row>
    <row r="26" spans="2:13" s="6" customFormat="1" ht="13.8" thickBot="1">
      <c r="B26" s="165" t="str">
        <f>B13</f>
        <v>Εναλλακτική 7</v>
      </c>
      <c r="C26" s="183">
        <f t="shared" si="2"/>
        <v>9.406494960806272E-2</v>
      </c>
      <c r="D26" s="88">
        <f t="shared" si="2"/>
        <v>1.0752688172043012E-2</v>
      </c>
      <c r="E26" s="88">
        <f t="shared" si="2"/>
        <v>5.128205128205128E-2</v>
      </c>
      <c r="F26" s="88">
        <f t="shared" si="2"/>
        <v>2.2727272727272728E-2</v>
      </c>
      <c r="G26" s="88">
        <f t="shared" si="2"/>
        <v>4.9140049140049137E-2</v>
      </c>
      <c r="H26" s="88">
        <f t="shared" si="2"/>
        <v>3.8961038961038967E-2</v>
      </c>
      <c r="I26" s="180">
        <f t="shared" si="2"/>
        <v>0.05</v>
      </c>
      <c r="J26" s="127">
        <f t="shared" si="3"/>
        <v>0.31692804989051782</v>
      </c>
    </row>
    <row r="27" spans="2:13" s="6" customFormat="1" ht="13.8" thickBot="1">
      <c r="C27" s="123">
        <f>SUM(C20:C26)</f>
        <v>1</v>
      </c>
      <c r="D27" s="124">
        <f t="shared" ref="D27:I27" si="4">SUM(D20:D26)</f>
        <v>1</v>
      </c>
      <c r="E27" s="124">
        <f t="shared" si="4"/>
        <v>1</v>
      </c>
      <c r="F27" s="124">
        <f t="shared" si="4"/>
        <v>1.0000000000000002</v>
      </c>
      <c r="G27" s="124">
        <f t="shared" si="4"/>
        <v>1</v>
      </c>
      <c r="H27" s="124">
        <f t="shared" si="4"/>
        <v>1.0000000000000002</v>
      </c>
      <c r="I27" s="173">
        <f t="shared" si="4"/>
        <v>1</v>
      </c>
      <c r="J27" s="132">
        <f>SUM(J20:J26)</f>
        <v>7</v>
      </c>
    </row>
    <row r="28" spans="2:13" s="70" customFormat="1">
      <c r="B28" s="69" t="s">
        <v>13</v>
      </c>
    </row>
    <row r="29" spans="2:13" s="6" customFormat="1" ht="13.8" thickBot="1">
      <c r="C29" s="9"/>
      <c r="D29" s="13"/>
      <c r="E29" s="13"/>
      <c r="F29" s="13"/>
      <c r="G29" s="13"/>
      <c r="H29" s="9"/>
    </row>
    <row r="30" spans="2:13" s="6" customFormat="1" ht="16.2" thickBot="1">
      <c r="B30" s="185" t="s">
        <v>0</v>
      </c>
      <c r="C30" s="185" t="s">
        <v>4</v>
      </c>
      <c r="D30" s="186" t="s">
        <v>3</v>
      </c>
      <c r="E30" s="13"/>
      <c r="F30" s="13"/>
      <c r="G30" s="13"/>
      <c r="H30" s="9"/>
    </row>
    <row r="31" spans="2:13" s="6" customFormat="1">
      <c r="B31" s="187">
        <v>1</v>
      </c>
      <c r="C31" s="184" t="str">
        <f>B20</f>
        <v>Εναλλακτική 1</v>
      </c>
      <c r="D31" s="151">
        <f>J20/$J$27</f>
        <v>0.42864635656885675</v>
      </c>
      <c r="E31" s="13"/>
      <c r="F31" s="13"/>
      <c r="G31" s="13"/>
      <c r="H31" s="9"/>
    </row>
    <row r="32" spans="2:13" s="6" customFormat="1">
      <c r="B32" s="133">
        <v>2</v>
      </c>
      <c r="C32" s="112" t="str">
        <f>B21</f>
        <v>Εναλλακτική 2</v>
      </c>
      <c r="D32" s="135">
        <f t="shared" ref="D32:D37" si="5">J21/$J$27</f>
        <v>5.9146622319224386E-2</v>
      </c>
      <c r="E32" s="13"/>
      <c r="F32" s="13"/>
      <c r="G32" s="13"/>
      <c r="H32" s="9"/>
    </row>
    <row r="33" spans="2:16" s="6" customFormat="1">
      <c r="B33" s="133">
        <v>3</v>
      </c>
      <c r="C33" s="112" t="str">
        <f>B22</f>
        <v>Εναλλακτική 3</v>
      </c>
      <c r="D33" s="135">
        <f t="shared" si="5"/>
        <v>0.11922713269181705</v>
      </c>
      <c r="E33" s="13"/>
      <c r="F33" s="13"/>
      <c r="G33" s="13"/>
      <c r="H33" s="9"/>
    </row>
    <row r="34" spans="2:16" s="6" customFormat="1">
      <c r="B34" s="133">
        <v>4</v>
      </c>
      <c r="C34" s="112" t="str">
        <f>B23</f>
        <v>Εναλλακτική 4</v>
      </c>
      <c r="D34" s="135">
        <f t="shared" si="5"/>
        <v>8.4522957187459904E-2</v>
      </c>
      <c r="E34" s="13"/>
      <c r="F34" s="13"/>
      <c r="G34" s="13"/>
      <c r="H34" s="9"/>
    </row>
    <row r="35" spans="2:16" s="6" customFormat="1">
      <c r="B35" s="133">
        <v>5</v>
      </c>
      <c r="C35" s="112" t="str">
        <f>B24</f>
        <v>Εναλλακτική 5</v>
      </c>
      <c r="D35" s="135">
        <f t="shared" si="5"/>
        <v>0.18053639022438853</v>
      </c>
      <c r="E35" s="13"/>
      <c r="F35" s="13"/>
      <c r="G35" s="13"/>
      <c r="H35" s="9"/>
    </row>
    <row r="36" spans="2:16" s="6" customFormat="1">
      <c r="B36" s="133">
        <v>6</v>
      </c>
      <c r="C36" s="112" t="str">
        <f>B25</f>
        <v>Εναλλακτική 6</v>
      </c>
      <c r="D36" s="135">
        <f t="shared" si="5"/>
        <v>8.2645105309608016E-2</v>
      </c>
      <c r="E36" s="13"/>
      <c r="F36" s="13"/>
      <c r="G36" s="13"/>
      <c r="H36" s="9"/>
    </row>
    <row r="37" spans="2:16" s="6" customFormat="1" ht="13.8" thickBot="1">
      <c r="B37" s="134">
        <v>7</v>
      </c>
      <c r="C37" s="113" t="str">
        <f>B26</f>
        <v>Εναλλακτική 7</v>
      </c>
      <c r="D37" s="136">
        <f t="shared" si="5"/>
        <v>4.5275435698645401E-2</v>
      </c>
      <c r="E37" s="13"/>
      <c r="F37" s="13"/>
      <c r="G37" s="13"/>
      <c r="H37" s="9"/>
    </row>
    <row r="38" spans="2:16" s="6" customFormat="1">
      <c r="C38" s="9"/>
      <c r="D38" s="13"/>
      <c r="E38" s="13"/>
      <c r="F38" s="13"/>
      <c r="G38" s="13"/>
      <c r="H38" s="9"/>
    </row>
    <row r="39" spans="2:16" s="141" customFormat="1">
      <c r="C39" s="142"/>
      <c r="D39" s="143"/>
      <c r="E39" s="143"/>
      <c r="F39" s="143"/>
      <c r="G39" s="143"/>
      <c r="H39" s="142"/>
    </row>
    <row r="40" spans="2:16" s="6" customFormat="1" ht="13.8" thickBot="1">
      <c r="C40" s="9"/>
      <c r="D40" s="13"/>
      <c r="E40" s="13"/>
      <c r="F40" s="13"/>
      <c r="G40" s="13"/>
      <c r="H40" s="9"/>
    </row>
    <row r="41" spans="2:16" s="6" customFormat="1" ht="13.8" thickBot="1">
      <c r="B41" s="162" t="s">
        <v>11</v>
      </c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4"/>
    </row>
    <row r="42" spans="2:16" s="6" customFormat="1" ht="13.8" thickBot="1">
      <c r="F42" s="13"/>
      <c r="G42" s="13"/>
      <c r="H42" s="9"/>
    </row>
    <row r="43" spans="2:16" s="6" customFormat="1">
      <c r="B43" s="144">
        <f>C7</f>
        <v>1</v>
      </c>
      <c r="C43" s="145">
        <f t="shared" ref="C43:H43" si="6">D7</f>
        <v>7</v>
      </c>
      <c r="D43" s="145">
        <f t="shared" si="6"/>
        <v>5</v>
      </c>
      <c r="E43" s="145">
        <f t="shared" si="6"/>
        <v>6</v>
      </c>
      <c r="F43" s="145">
        <f t="shared" si="6"/>
        <v>4</v>
      </c>
      <c r="G43" s="145">
        <f t="shared" si="6"/>
        <v>6</v>
      </c>
      <c r="H43" s="146">
        <f t="shared" si="6"/>
        <v>5</v>
      </c>
      <c r="J43" s="151">
        <f>D31</f>
        <v>0.42864635656885675</v>
      </c>
      <c r="L43" s="151">
        <f t="array" ref="L43:L49">MMULT(B43:H49,J43:J49)</f>
        <v>3.3903394906357014</v>
      </c>
      <c r="N43" s="151">
        <f>D31</f>
        <v>0.42864635656885675</v>
      </c>
      <c r="P43" s="151">
        <f t="shared" ref="P43:P49" si="7">L43/N43</f>
        <v>7.9094093270126402</v>
      </c>
    </row>
    <row r="44" spans="2:16" s="6" customFormat="1">
      <c r="B44" s="85">
        <f t="shared" ref="B44:H49" si="8">C8</f>
        <v>0.14285714285714285</v>
      </c>
      <c r="C44" s="12">
        <f t="shared" si="8"/>
        <v>1</v>
      </c>
      <c r="D44" s="12">
        <f t="shared" si="8"/>
        <v>0.25</v>
      </c>
      <c r="E44" s="12">
        <f t="shared" si="8"/>
        <v>0.33333333333333331</v>
      </c>
      <c r="F44" s="12">
        <f t="shared" si="8"/>
        <v>0.2</v>
      </c>
      <c r="G44" s="12">
        <f t="shared" si="8"/>
        <v>0.33333333333333331</v>
      </c>
      <c r="H44" s="14">
        <f t="shared" si="8"/>
        <v>4</v>
      </c>
      <c r="J44" s="135">
        <f t="shared" ref="J44:J49" si="9">D32</f>
        <v>5.9146622319224386E-2</v>
      </c>
      <c r="L44" s="135">
        <v>0.42312030762621156</v>
      </c>
      <c r="N44" s="135">
        <f t="shared" ref="N44:N49" si="10">D32</f>
        <v>5.9146622319224386E-2</v>
      </c>
      <c r="O44" s="6" t="s">
        <v>8</v>
      </c>
      <c r="P44" s="135">
        <f t="shared" si="7"/>
        <v>7.1537526748790361</v>
      </c>
    </row>
    <row r="45" spans="2:16" s="6" customFormat="1">
      <c r="B45" s="85">
        <f t="shared" si="8"/>
        <v>0.2</v>
      </c>
      <c r="C45" s="12">
        <f t="shared" si="8"/>
        <v>4</v>
      </c>
      <c r="D45" s="12">
        <f t="shared" si="8"/>
        <v>1</v>
      </c>
      <c r="E45" s="12">
        <f t="shared" si="8"/>
        <v>2</v>
      </c>
      <c r="F45" s="12">
        <f t="shared" si="8"/>
        <v>0.5</v>
      </c>
      <c r="G45" s="12">
        <f t="shared" si="8"/>
        <v>2</v>
      </c>
      <c r="H45" s="14">
        <f t="shared" si="8"/>
        <v>2</v>
      </c>
      <c r="I45" s="6" t="s">
        <v>14</v>
      </c>
      <c r="J45" s="135">
        <f t="shared" si="9"/>
        <v>0.11922713269181705</v>
      </c>
      <c r="K45" s="6" t="s">
        <v>8</v>
      </c>
      <c r="L45" s="135">
        <v>0.95669808478610685</v>
      </c>
      <c r="M45" s="27" t="s">
        <v>9</v>
      </c>
      <c r="N45" s="135">
        <f t="shared" si="10"/>
        <v>0.11922713269181705</v>
      </c>
      <c r="P45" s="135">
        <f t="shared" si="7"/>
        <v>8.0241641578265366</v>
      </c>
    </row>
    <row r="46" spans="2:16" s="6" customFormat="1">
      <c r="B46" s="85">
        <f t="shared" si="8"/>
        <v>0.16666666666666666</v>
      </c>
      <c r="C46" s="12">
        <f t="shared" si="8"/>
        <v>3</v>
      </c>
      <c r="D46" s="12">
        <f t="shared" si="8"/>
        <v>0.5</v>
      </c>
      <c r="E46" s="12">
        <f t="shared" si="8"/>
        <v>1</v>
      </c>
      <c r="F46" s="12">
        <f t="shared" si="8"/>
        <v>0.25</v>
      </c>
      <c r="G46" s="12">
        <f t="shared" si="8"/>
        <v>1</v>
      </c>
      <c r="H46" s="14">
        <f t="shared" si="8"/>
        <v>3</v>
      </c>
      <c r="J46" s="135">
        <f t="shared" si="9"/>
        <v>8.4522957187459904E-2</v>
      </c>
      <c r="L46" s="135">
        <v>0.65662295988082575</v>
      </c>
      <c r="N46" s="135">
        <f t="shared" si="10"/>
        <v>8.4522957187459904E-2</v>
      </c>
      <c r="P46" s="135">
        <f t="shared" si="7"/>
        <v>7.7685753282925178</v>
      </c>
    </row>
    <row r="47" spans="2:16" s="6" customFormat="1">
      <c r="B47" s="85">
        <f t="shared" si="8"/>
        <v>0.25</v>
      </c>
      <c r="C47" s="12">
        <f t="shared" si="8"/>
        <v>5</v>
      </c>
      <c r="D47" s="12">
        <f t="shared" si="8"/>
        <v>2</v>
      </c>
      <c r="E47" s="12">
        <f t="shared" si="8"/>
        <v>4</v>
      </c>
      <c r="F47" s="12">
        <f t="shared" si="8"/>
        <v>1</v>
      </c>
      <c r="G47" s="12">
        <f t="shared" si="8"/>
        <v>2</v>
      </c>
      <c r="H47" s="14">
        <f t="shared" si="8"/>
        <v>3</v>
      </c>
      <c r="J47" s="135">
        <f t="shared" si="9"/>
        <v>0.18053639022438853</v>
      </c>
      <c r="L47" s="135">
        <v>1.4610937028113506</v>
      </c>
      <c r="N47" s="135">
        <f t="shared" si="10"/>
        <v>0.18053639022438853</v>
      </c>
      <c r="P47" s="135">
        <f t="shared" si="7"/>
        <v>8.0930703277901959</v>
      </c>
    </row>
    <row r="48" spans="2:16" s="6" customFormat="1">
      <c r="B48" s="85">
        <f t="shared" si="8"/>
        <v>0.16666666666666666</v>
      </c>
      <c r="C48" s="12">
        <f t="shared" si="8"/>
        <v>3</v>
      </c>
      <c r="D48" s="12">
        <f t="shared" si="8"/>
        <v>0.5</v>
      </c>
      <c r="E48" s="12">
        <f t="shared" si="8"/>
        <v>1</v>
      </c>
      <c r="F48" s="12">
        <f t="shared" si="8"/>
        <v>0.5</v>
      </c>
      <c r="G48" s="12">
        <f t="shared" si="8"/>
        <v>1</v>
      </c>
      <c r="H48" s="14">
        <f t="shared" si="8"/>
        <v>2</v>
      </c>
      <c r="J48" s="135">
        <f t="shared" si="9"/>
        <v>8.2645105309608016E-2</v>
      </c>
      <c r="L48" s="135">
        <v>0.6564816217382774</v>
      </c>
      <c r="N48" s="135">
        <f t="shared" si="10"/>
        <v>8.2645105309608016E-2</v>
      </c>
      <c r="P48" s="135">
        <f t="shared" si="7"/>
        <v>7.9433817559907842</v>
      </c>
    </row>
    <row r="49" spans="2:16" s="6" customFormat="1" ht="13.8" thickBot="1">
      <c r="B49" s="87">
        <f t="shared" si="8"/>
        <v>0.2</v>
      </c>
      <c r="C49" s="88">
        <f t="shared" si="8"/>
        <v>0.25</v>
      </c>
      <c r="D49" s="88">
        <f t="shared" si="8"/>
        <v>0.5</v>
      </c>
      <c r="E49" s="88">
        <f t="shared" si="8"/>
        <v>0.33333333333333331</v>
      </c>
      <c r="F49" s="88">
        <f t="shared" si="8"/>
        <v>0.33333333333333331</v>
      </c>
      <c r="G49" s="88">
        <f t="shared" si="8"/>
        <v>0.5</v>
      </c>
      <c r="H49" s="89">
        <f t="shared" si="8"/>
        <v>1</v>
      </c>
      <c r="I49" s="13"/>
      <c r="J49" s="136">
        <f t="shared" si="9"/>
        <v>4.5275435698645401E-2</v>
      </c>
      <c r="K49" s="188"/>
      <c r="L49" s="136">
        <v>0.33508059739688484</v>
      </c>
      <c r="M49" s="13"/>
      <c r="N49" s="136">
        <f t="shared" si="10"/>
        <v>4.5275435698645401E-2</v>
      </c>
      <c r="P49" s="136">
        <f t="shared" si="7"/>
        <v>7.4009358988214027</v>
      </c>
    </row>
    <row r="50" spans="2:16" s="6" customFormat="1" ht="13.8" thickBot="1">
      <c r="C50" s="9"/>
      <c r="D50" s="10"/>
      <c r="E50" s="10"/>
      <c r="F50" s="10"/>
      <c r="P50" s="189">
        <f>AVERAGE(P43:P49)</f>
        <v>7.7561842100875875</v>
      </c>
    </row>
    <row r="51" spans="2:16" s="6" customFormat="1" ht="13.8" thickBot="1">
      <c r="B51" s="30"/>
      <c r="C51" s="30"/>
      <c r="D51" s="30"/>
      <c r="E51" s="30"/>
      <c r="F51" s="30"/>
    </row>
    <row r="52" spans="2:16" s="7" customFormat="1">
      <c r="B52" s="30"/>
      <c r="C52" s="30"/>
      <c r="D52" s="30"/>
      <c r="E52" s="30"/>
      <c r="F52" s="30"/>
      <c r="H52" s="72" t="s">
        <v>6</v>
      </c>
      <c r="I52" s="148">
        <f>(P50-7)/6</f>
        <v>0.1260307016812646</v>
      </c>
    </row>
    <row r="53" spans="2:16" s="7" customFormat="1">
      <c r="B53" s="30"/>
      <c r="C53" s="30"/>
      <c r="D53" s="30"/>
      <c r="E53" s="30"/>
      <c r="F53" s="30"/>
      <c r="H53" s="150" t="s">
        <v>7</v>
      </c>
      <c r="I53" s="149">
        <v>1.32</v>
      </c>
    </row>
    <row r="54" spans="2:16" s="7" customFormat="1" ht="13.8" thickBot="1">
      <c r="B54" s="30"/>
      <c r="C54" s="30"/>
      <c r="D54" s="30"/>
      <c r="E54" s="30"/>
      <c r="F54" s="30"/>
      <c r="H54" s="73" t="s">
        <v>17</v>
      </c>
      <c r="I54" s="147">
        <f>I52/I53</f>
        <v>9.547780430398832E-2</v>
      </c>
    </row>
    <row r="55" spans="2:16" s="7" customFormat="1" ht="13.8" thickBot="1">
      <c r="B55" s="30"/>
      <c r="C55" s="30"/>
      <c r="D55" s="30"/>
      <c r="E55" s="30"/>
      <c r="F55" s="30"/>
      <c r="J55" s="9"/>
      <c r="K55" s="9"/>
      <c r="L55" s="9"/>
    </row>
    <row r="56" spans="2:16" s="7" customFormat="1">
      <c r="B56" s="72" t="s">
        <v>10</v>
      </c>
      <c r="C56" s="71">
        <v>1</v>
      </c>
      <c r="D56" s="67">
        <v>2</v>
      </c>
      <c r="E56" s="67">
        <v>3</v>
      </c>
      <c r="F56" s="67">
        <v>4</v>
      </c>
      <c r="G56" s="67">
        <v>5</v>
      </c>
      <c r="H56" s="67">
        <v>6</v>
      </c>
      <c r="I56" s="67">
        <v>7</v>
      </c>
      <c r="J56" s="67">
        <v>8</v>
      </c>
      <c r="K56" s="67">
        <v>9</v>
      </c>
      <c r="L56" s="68">
        <v>10</v>
      </c>
    </row>
    <row r="57" spans="2:16" s="7" customFormat="1" ht="13.8" thickBot="1">
      <c r="B57" s="73" t="s">
        <v>7</v>
      </c>
      <c r="C57" s="42">
        <v>0</v>
      </c>
      <c r="D57" s="38">
        <v>0</v>
      </c>
      <c r="E57" s="38">
        <v>0.57999999999999996</v>
      </c>
      <c r="F57" s="38">
        <v>0.9</v>
      </c>
      <c r="G57" s="38">
        <v>1.1200000000000001</v>
      </c>
      <c r="H57" s="38">
        <v>1.24</v>
      </c>
      <c r="I57" s="38">
        <v>1.32</v>
      </c>
      <c r="J57" s="38">
        <v>1.41</v>
      </c>
      <c r="K57" s="38">
        <v>1.45</v>
      </c>
      <c r="L57" s="39">
        <v>1.49</v>
      </c>
    </row>
    <row r="58" spans="2:16" s="7" customFormat="1">
      <c r="C58" s="9"/>
      <c r="D58" s="10"/>
      <c r="E58" s="10"/>
      <c r="F58" s="10"/>
      <c r="G58" s="2"/>
      <c r="H58" s="8"/>
    </row>
    <row r="59" spans="2:16" s="7" customFormat="1">
      <c r="C59" s="9"/>
      <c r="D59" s="10"/>
      <c r="E59" s="10"/>
      <c r="H59" s="8"/>
    </row>
    <row r="60" spans="2:16" s="7" customFormat="1">
      <c r="C60" s="9"/>
      <c r="D60" s="10"/>
      <c r="E60" s="10"/>
      <c r="H60" s="8"/>
    </row>
    <row r="61" spans="2:16" s="7" customFormat="1">
      <c r="D61" s="9"/>
      <c r="E61" s="9"/>
      <c r="H61" s="8"/>
    </row>
    <row r="62" spans="2:16" s="7" customFormat="1">
      <c r="C62" s="9"/>
      <c r="D62" s="10"/>
      <c r="E62" s="10"/>
      <c r="F62" s="10"/>
      <c r="G62" s="2"/>
      <c r="H62" s="8"/>
    </row>
    <row r="63" spans="2:16" s="7" customFormat="1">
      <c r="C63" s="9"/>
      <c r="D63" s="10"/>
      <c r="E63" s="10"/>
      <c r="F63" s="10"/>
      <c r="G63" s="2"/>
      <c r="H63" s="8"/>
    </row>
    <row r="64" spans="2:16" s="7" customFormat="1">
      <c r="C64" s="9"/>
      <c r="D64" s="10"/>
      <c r="E64" s="10"/>
      <c r="F64" s="10"/>
      <c r="G64" s="2"/>
      <c r="H64" s="8"/>
    </row>
    <row r="65" spans="3:8" s="7" customFormat="1">
      <c r="D65" s="2"/>
      <c r="E65" s="2"/>
      <c r="F65" s="2"/>
      <c r="G65" s="2"/>
      <c r="H65" s="2"/>
    </row>
    <row r="66" spans="3:8" s="7" customFormat="1"/>
    <row r="67" spans="3:8" s="7" customFormat="1"/>
    <row r="68" spans="3:8" s="7" customFormat="1"/>
    <row r="69" spans="3:8" s="7" customFormat="1">
      <c r="C69" s="16"/>
      <c r="D69" s="9"/>
      <c r="E69" s="9"/>
      <c r="F69" s="9"/>
    </row>
    <row r="70" spans="3:8" s="7" customFormat="1">
      <c r="C70" s="9"/>
      <c r="D70" s="10"/>
      <c r="E70" s="10"/>
      <c r="F70" s="10"/>
      <c r="G70" s="9"/>
      <c r="H70" s="9"/>
    </row>
    <row r="71" spans="3:8" s="7" customFormat="1">
      <c r="C71" s="9"/>
      <c r="D71" s="10"/>
      <c r="E71" s="10"/>
      <c r="F71" s="10"/>
      <c r="G71" s="9"/>
      <c r="H71" s="9"/>
    </row>
    <row r="72" spans="3:8" s="7" customFormat="1">
      <c r="C72" s="9"/>
      <c r="D72" s="10"/>
      <c r="E72" s="10"/>
      <c r="F72" s="10"/>
      <c r="G72" s="9"/>
      <c r="H72" s="9"/>
    </row>
    <row r="73" spans="3:8" s="7" customFormat="1">
      <c r="D73" s="2"/>
      <c r="E73" s="2"/>
      <c r="F73" s="2"/>
    </row>
    <row r="74" spans="3:8" s="7" customFormat="1"/>
    <row r="75" spans="3:8" s="7" customFormat="1"/>
    <row r="76" spans="3:8" s="7" customFormat="1">
      <c r="C76" s="16"/>
      <c r="D76" s="9"/>
      <c r="E76" s="9"/>
      <c r="F76" s="9"/>
      <c r="H76" s="28"/>
    </row>
    <row r="77" spans="3:8" s="7" customFormat="1">
      <c r="C77" s="9"/>
      <c r="D77" s="10"/>
      <c r="E77" s="10"/>
      <c r="F77" s="10"/>
      <c r="G77" s="2"/>
      <c r="H77" s="8"/>
    </row>
    <row r="78" spans="3:8" s="7" customFormat="1">
      <c r="C78" s="9"/>
      <c r="D78" s="10"/>
      <c r="E78" s="10"/>
      <c r="F78" s="10"/>
      <c r="G78" s="2"/>
      <c r="H78" s="8"/>
    </row>
    <row r="79" spans="3:8" s="7" customFormat="1">
      <c r="C79" s="9"/>
      <c r="D79" s="10"/>
      <c r="E79" s="10"/>
      <c r="F79" s="10"/>
      <c r="G79" s="2"/>
      <c r="H79" s="8"/>
    </row>
    <row r="80" spans="3:8" s="7" customFormat="1">
      <c r="D80" s="2"/>
      <c r="E80" s="2"/>
      <c r="F80" s="2"/>
      <c r="G80" s="2"/>
    </row>
    <row r="81" spans="3:8" s="7" customFormat="1"/>
    <row r="82" spans="3:8" s="7" customFormat="1"/>
    <row r="83" spans="3:8" s="7" customFormat="1">
      <c r="C83" s="16"/>
      <c r="D83" s="9"/>
      <c r="E83" s="9"/>
      <c r="F83" s="9"/>
    </row>
    <row r="84" spans="3:8" s="7" customFormat="1">
      <c r="C84" s="9"/>
      <c r="D84" s="10"/>
      <c r="E84" s="10"/>
      <c r="F84" s="10"/>
      <c r="G84" s="9"/>
      <c r="H84" s="9"/>
    </row>
    <row r="85" spans="3:8" s="7" customFormat="1">
      <c r="C85" s="9"/>
      <c r="D85" s="10"/>
      <c r="E85" s="10"/>
      <c r="F85" s="10"/>
      <c r="G85" s="9"/>
      <c r="H85" s="9"/>
    </row>
    <row r="86" spans="3:8" s="7" customFormat="1">
      <c r="C86" s="9"/>
      <c r="D86" s="10"/>
      <c r="E86" s="10"/>
      <c r="F86" s="10"/>
      <c r="G86" s="9"/>
      <c r="H86" s="9"/>
    </row>
    <row r="87" spans="3:8" s="7" customFormat="1">
      <c r="D87" s="2"/>
      <c r="E87" s="2"/>
      <c r="F87" s="2"/>
    </row>
    <row r="88" spans="3:8" s="7" customFormat="1"/>
    <row r="89" spans="3:8" s="7" customFormat="1"/>
    <row r="90" spans="3:8" s="7" customFormat="1">
      <c r="C90" s="16"/>
      <c r="D90" s="9"/>
      <c r="E90" s="9"/>
      <c r="F90" s="9"/>
      <c r="H90" s="28"/>
    </row>
    <row r="91" spans="3:8" s="7" customFormat="1">
      <c r="C91" s="9"/>
      <c r="D91" s="10"/>
      <c r="E91" s="10"/>
      <c r="F91" s="10"/>
      <c r="G91" s="2"/>
      <c r="H91" s="8"/>
    </row>
    <row r="92" spans="3:8" s="7" customFormat="1">
      <c r="C92" s="9"/>
      <c r="D92" s="10"/>
      <c r="E92" s="10"/>
      <c r="F92" s="10"/>
      <c r="G92" s="2"/>
      <c r="H92" s="8"/>
    </row>
    <row r="93" spans="3:8" s="7" customFormat="1">
      <c r="C93" s="9"/>
      <c r="D93" s="10"/>
      <c r="E93" s="10"/>
      <c r="F93" s="10"/>
      <c r="G93" s="2"/>
      <c r="H93" s="8"/>
    </row>
    <row r="94" spans="3:8" s="7" customFormat="1">
      <c r="D94" s="2"/>
      <c r="E94" s="2"/>
      <c r="F94" s="2"/>
      <c r="G94" s="2"/>
    </row>
    <row r="95" spans="3:8" s="7" customFormat="1"/>
    <row r="96" spans="3:8" s="7" customFormat="1"/>
    <row r="97" spans="3:8" s="7" customFormat="1"/>
    <row r="98" spans="3:8" s="7" customFormat="1">
      <c r="C98" s="17"/>
      <c r="D98" s="9"/>
      <c r="E98" s="9"/>
      <c r="F98" s="9"/>
    </row>
    <row r="99" spans="3:8" s="7" customFormat="1">
      <c r="C99" s="9"/>
      <c r="D99" s="10"/>
      <c r="E99" s="10"/>
      <c r="F99" s="10"/>
      <c r="G99" s="9"/>
      <c r="H99" s="9"/>
    </row>
    <row r="100" spans="3:8" s="7" customFormat="1">
      <c r="C100" s="9"/>
      <c r="D100" s="10"/>
      <c r="E100" s="10"/>
      <c r="F100" s="10"/>
      <c r="G100" s="9"/>
      <c r="H100" s="9"/>
    </row>
    <row r="101" spans="3:8" s="7" customFormat="1">
      <c r="C101" s="9"/>
      <c r="D101" s="10"/>
      <c r="E101" s="10"/>
      <c r="F101" s="10"/>
      <c r="G101" s="9"/>
      <c r="H101" s="9"/>
    </row>
    <row r="102" spans="3:8" s="7" customFormat="1">
      <c r="D102" s="2"/>
      <c r="E102" s="2"/>
      <c r="F102" s="2"/>
    </row>
    <row r="103" spans="3:8" s="7" customFormat="1"/>
    <row r="104" spans="3:8" s="7" customFormat="1"/>
    <row r="105" spans="3:8" s="7" customFormat="1">
      <c r="C105" s="17"/>
      <c r="D105" s="9"/>
      <c r="E105" s="9"/>
      <c r="F105" s="9"/>
      <c r="H105" s="8"/>
    </row>
    <row r="106" spans="3:8" s="7" customFormat="1">
      <c r="C106" s="9"/>
      <c r="D106" s="10"/>
      <c r="E106" s="10"/>
      <c r="F106" s="10"/>
      <c r="G106" s="2"/>
      <c r="H106" s="8"/>
    </row>
    <row r="107" spans="3:8" s="7" customFormat="1">
      <c r="C107" s="9"/>
      <c r="D107" s="10"/>
      <c r="E107" s="10"/>
      <c r="F107" s="10"/>
      <c r="G107" s="2"/>
      <c r="H107" s="8"/>
    </row>
    <row r="108" spans="3:8" s="7" customFormat="1">
      <c r="C108" s="9"/>
      <c r="D108" s="10"/>
      <c r="E108" s="10"/>
      <c r="F108" s="10"/>
      <c r="G108" s="2"/>
      <c r="H108" s="8"/>
    </row>
    <row r="109" spans="3:8" s="7" customFormat="1">
      <c r="D109" s="2"/>
      <c r="E109" s="2"/>
      <c r="F109" s="2"/>
      <c r="G109" s="2"/>
    </row>
    <row r="110" spans="3:8" s="7" customFormat="1"/>
    <row r="111" spans="3:8" s="7" customFormat="1"/>
    <row r="112" spans="3:8" s="7" customFormat="1"/>
    <row r="113" spans="3:8" s="7" customFormat="1">
      <c r="C113" s="17"/>
      <c r="D113" s="9"/>
      <c r="E113" s="9"/>
      <c r="F113" s="9"/>
    </row>
    <row r="114" spans="3:8" s="7" customFormat="1">
      <c r="C114" s="9"/>
      <c r="D114" s="10"/>
      <c r="E114" s="10"/>
      <c r="F114" s="10"/>
      <c r="G114" s="9"/>
      <c r="H114" s="9"/>
    </row>
    <row r="115" spans="3:8" s="7" customFormat="1">
      <c r="C115" s="9"/>
      <c r="D115" s="10"/>
      <c r="E115" s="10"/>
      <c r="F115" s="10"/>
      <c r="G115" s="9"/>
      <c r="H115" s="9"/>
    </row>
    <row r="116" spans="3:8" s="7" customFormat="1">
      <c r="C116" s="9"/>
      <c r="D116" s="10"/>
      <c r="E116" s="10"/>
      <c r="F116" s="10"/>
      <c r="G116" s="9"/>
      <c r="H116" s="9"/>
    </row>
    <row r="117" spans="3:8" s="7" customFormat="1">
      <c r="D117" s="2"/>
      <c r="E117" s="2"/>
      <c r="F117" s="2"/>
    </row>
    <row r="118" spans="3:8" s="7" customFormat="1"/>
    <row r="119" spans="3:8" s="7" customFormat="1"/>
    <row r="120" spans="3:8" s="7" customFormat="1">
      <c r="C120" s="17"/>
      <c r="D120" s="9"/>
      <c r="E120" s="9"/>
      <c r="F120" s="9"/>
      <c r="H120" s="8"/>
    </row>
    <row r="121" spans="3:8" s="7" customFormat="1">
      <c r="C121" s="9"/>
      <c r="D121" s="10"/>
      <c r="E121" s="10"/>
      <c r="F121" s="10"/>
      <c r="G121" s="2"/>
      <c r="H121" s="8"/>
    </row>
    <row r="122" spans="3:8" s="7" customFormat="1">
      <c r="C122" s="9"/>
      <c r="D122" s="10"/>
      <c r="E122" s="10"/>
      <c r="F122" s="10"/>
      <c r="G122" s="2"/>
      <c r="H122" s="8"/>
    </row>
    <row r="123" spans="3:8" s="7" customFormat="1">
      <c r="C123" s="9"/>
      <c r="D123" s="10"/>
      <c r="E123" s="10"/>
      <c r="F123" s="10"/>
      <c r="G123" s="2"/>
      <c r="H123" s="8"/>
    </row>
    <row r="124" spans="3:8" s="7" customFormat="1">
      <c r="D124" s="2"/>
      <c r="E124" s="2"/>
      <c r="F124" s="2"/>
      <c r="G124" s="2"/>
    </row>
    <row r="125" spans="3:8" s="7" customFormat="1"/>
    <row r="126" spans="3:8" s="7" customFormat="1"/>
    <row r="127" spans="3:8" s="7" customFormat="1"/>
    <row r="128" spans="3:8" s="7" customFormat="1">
      <c r="C128" s="17"/>
      <c r="D128" s="9"/>
      <c r="E128" s="9"/>
      <c r="F128" s="9"/>
    </row>
    <row r="129" spans="3:8" s="7" customFormat="1">
      <c r="C129" s="9"/>
      <c r="D129" s="10"/>
      <c r="E129" s="10"/>
      <c r="F129" s="10"/>
      <c r="G129" s="9"/>
      <c r="H129" s="9"/>
    </row>
    <row r="130" spans="3:8" s="7" customFormat="1">
      <c r="C130" s="9"/>
      <c r="D130" s="10"/>
      <c r="E130" s="10"/>
      <c r="F130" s="10"/>
      <c r="G130" s="9"/>
      <c r="H130" s="9"/>
    </row>
    <row r="131" spans="3:8" s="7" customFormat="1">
      <c r="C131" s="9"/>
      <c r="D131" s="10"/>
      <c r="E131" s="10"/>
      <c r="F131" s="10"/>
      <c r="G131" s="9"/>
      <c r="H131" s="9"/>
    </row>
    <row r="132" spans="3:8" s="7" customFormat="1">
      <c r="D132" s="2"/>
      <c r="E132" s="2"/>
      <c r="F132" s="2"/>
    </row>
    <row r="133" spans="3:8" s="7" customFormat="1"/>
    <row r="134" spans="3:8" s="7" customFormat="1"/>
    <row r="135" spans="3:8" s="7" customFormat="1">
      <c r="C135" s="17"/>
      <c r="D135" s="9"/>
      <c r="E135" s="9"/>
      <c r="F135" s="9"/>
      <c r="H135" s="8"/>
    </row>
    <row r="136" spans="3:8" s="7" customFormat="1">
      <c r="C136" s="9"/>
      <c r="D136" s="10"/>
      <c r="E136" s="10"/>
      <c r="F136" s="10"/>
      <c r="G136" s="2"/>
      <c r="H136" s="8"/>
    </row>
    <row r="137" spans="3:8" s="7" customFormat="1">
      <c r="C137" s="9"/>
      <c r="D137" s="10"/>
      <c r="E137" s="10"/>
      <c r="F137" s="10"/>
      <c r="G137" s="2"/>
      <c r="H137" s="8"/>
    </row>
    <row r="138" spans="3:8" s="7" customFormat="1">
      <c r="C138" s="9"/>
      <c r="D138" s="10"/>
      <c r="E138" s="10"/>
      <c r="F138" s="10"/>
      <c r="G138" s="2"/>
      <c r="H138" s="8"/>
    </row>
    <row r="139" spans="3:8" s="7" customFormat="1">
      <c r="D139" s="2"/>
      <c r="E139" s="2"/>
      <c r="F139" s="2"/>
      <c r="G139" s="2"/>
    </row>
    <row r="140" spans="3:8" s="7" customFormat="1"/>
    <row r="141" spans="3:8" s="7" customFormat="1"/>
    <row r="142" spans="3:8" s="7" customFormat="1"/>
    <row r="143" spans="3:8" s="7" customFormat="1">
      <c r="C143" s="18"/>
      <c r="D143" s="9"/>
      <c r="E143" s="9"/>
      <c r="F143" s="9"/>
    </row>
    <row r="144" spans="3:8" s="7" customFormat="1">
      <c r="C144" s="9"/>
      <c r="D144" s="10"/>
      <c r="E144" s="10"/>
      <c r="F144" s="10"/>
      <c r="G144" s="9"/>
      <c r="H144" s="9"/>
    </row>
    <row r="145" spans="3:8" s="7" customFormat="1">
      <c r="C145" s="9"/>
      <c r="D145" s="10"/>
      <c r="E145" s="10"/>
      <c r="F145" s="10"/>
      <c r="G145" s="9"/>
      <c r="H145" s="9"/>
    </row>
    <row r="146" spans="3:8" s="7" customFormat="1">
      <c r="C146" s="9"/>
      <c r="D146" s="10"/>
      <c r="E146" s="10"/>
      <c r="F146" s="10"/>
      <c r="G146" s="9"/>
      <c r="H146" s="9"/>
    </row>
    <row r="147" spans="3:8" s="7" customFormat="1">
      <c r="D147" s="2"/>
      <c r="E147" s="2"/>
      <c r="F147" s="2"/>
    </row>
    <row r="148" spans="3:8" s="7" customFormat="1"/>
    <row r="149" spans="3:8" s="7" customFormat="1"/>
    <row r="150" spans="3:8" s="7" customFormat="1">
      <c r="C150" s="18"/>
      <c r="D150" s="9"/>
      <c r="E150" s="9"/>
      <c r="F150" s="9"/>
      <c r="H150" s="8"/>
    </row>
    <row r="151" spans="3:8" s="7" customFormat="1">
      <c r="C151" s="9"/>
      <c r="D151" s="10"/>
      <c r="E151" s="10"/>
      <c r="F151" s="10"/>
      <c r="G151" s="2"/>
      <c r="H151" s="8"/>
    </row>
    <row r="152" spans="3:8" s="7" customFormat="1">
      <c r="C152" s="9"/>
      <c r="D152" s="10"/>
      <c r="E152" s="10"/>
      <c r="F152" s="10"/>
      <c r="G152" s="2"/>
      <c r="H152" s="8"/>
    </row>
    <row r="153" spans="3:8" s="7" customFormat="1">
      <c r="C153" s="9"/>
      <c r="D153" s="10"/>
      <c r="E153" s="10"/>
      <c r="F153" s="10"/>
      <c r="G153" s="2"/>
      <c r="H153" s="8"/>
    </row>
    <row r="154" spans="3:8" s="7" customFormat="1">
      <c r="D154" s="2"/>
      <c r="E154" s="2"/>
      <c r="F154" s="2"/>
      <c r="G154" s="2"/>
    </row>
    <row r="155" spans="3:8" s="7" customFormat="1"/>
    <row r="156" spans="3:8" s="7" customFormat="1"/>
    <row r="157" spans="3:8" s="7" customFormat="1"/>
    <row r="158" spans="3:8" s="7" customFormat="1">
      <c r="C158" s="17"/>
      <c r="D158" s="9"/>
      <c r="E158" s="9"/>
      <c r="F158" s="9"/>
    </row>
    <row r="159" spans="3:8" s="7" customFormat="1">
      <c r="C159" s="9"/>
      <c r="D159" s="10"/>
      <c r="E159" s="10"/>
      <c r="F159" s="10"/>
      <c r="G159" s="9"/>
      <c r="H159" s="9"/>
    </row>
    <row r="160" spans="3:8" s="7" customFormat="1">
      <c r="C160" s="9"/>
      <c r="D160" s="10"/>
      <c r="E160" s="10"/>
      <c r="F160" s="10"/>
      <c r="G160" s="9"/>
      <c r="H160" s="9"/>
    </row>
    <row r="161" spans="3:8" s="7" customFormat="1">
      <c r="C161" s="9"/>
      <c r="D161" s="10"/>
      <c r="E161" s="10"/>
      <c r="F161" s="10"/>
      <c r="G161" s="9"/>
      <c r="H161" s="9"/>
    </row>
    <row r="162" spans="3:8" s="7" customFormat="1">
      <c r="D162" s="2"/>
      <c r="E162" s="2"/>
      <c r="F162" s="2"/>
    </row>
    <row r="163" spans="3:8" s="7" customFormat="1"/>
    <row r="164" spans="3:8" s="7" customFormat="1"/>
    <row r="165" spans="3:8" s="7" customFormat="1">
      <c r="C165" s="17"/>
      <c r="D165" s="9"/>
      <c r="E165" s="9"/>
      <c r="F165" s="9"/>
      <c r="H165" s="8"/>
    </row>
    <row r="166" spans="3:8" s="7" customFormat="1">
      <c r="C166" s="9"/>
      <c r="D166" s="10"/>
      <c r="E166" s="10"/>
      <c r="F166" s="10"/>
      <c r="G166" s="2"/>
      <c r="H166" s="8"/>
    </row>
    <row r="167" spans="3:8" s="7" customFormat="1">
      <c r="C167" s="9"/>
      <c r="D167" s="10"/>
      <c r="E167" s="10"/>
      <c r="F167" s="10"/>
      <c r="G167" s="2"/>
      <c r="H167" s="8"/>
    </row>
    <row r="168" spans="3:8" s="7" customFormat="1">
      <c r="C168" s="9"/>
      <c r="D168" s="10"/>
      <c r="E168" s="10"/>
      <c r="F168" s="10"/>
      <c r="G168" s="2"/>
      <c r="H168" s="8"/>
    </row>
    <row r="169" spans="3:8" s="7" customFormat="1">
      <c r="D169" s="2"/>
      <c r="E169" s="2"/>
      <c r="F169" s="2"/>
      <c r="G169" s="2"/>
    </row>
    <row r="170" spans="3:8" s="7" customFormat="1"/>
    <row r="171" spans="3:8" s="7" customFormat="1"/>
    <row r="172" spans="3:8" s="7" customFormat="1"/>
    <row r="173" spans="3:8" s="7" customFormat="1"/>
    <row r="174" spans="3:8" s="7" customFormat="1"/>
    <row r="175" spans="3:8" s="7" customFormat="1"/>
    <row r="176" spans="3:8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</sheetData>
  <mergeCells count="1">
    <mergeCell ref="B41:O41"/>
  </mergeCells>
  <printOptions gridLines="1" gridLinesSet="0"/>
  <pageMargins left="0.75" right="0.75" top="1" bottom="1" header="0.5" footer="0.5"/>
  <pageSetup paperSize="9" orientation="portrait" horizontalDpi="120" verticalDpi="144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Με 4 Στοιχεία Σύγκρισης </vt:lpstr>
      <vt:lpstr>Με 5 Στοιχεία Σύγκρισης</vt:lpstr>
      <vt:lpstr>Με 6 Στοιχεία Σύγκρισης</vt:lpstr>
      <vt:lpstr>Με 7 Στοιχεία Σύγκρισης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Αναλυτική Ιεραρχική Διαδικασία</dc:subject>
  <dc:creator>Ασκληπιάδα Προσύλη</dc:creator>
  <dc:description>Πτυχιακή Εργασία</dc:description>
  <cp:lastModifiedBy>ISAAK</cp:lastModifiedBy>
  <dcterms:created xsi:type="dcterms:W3CDTF">2013-12-22T08:34:58Z</dcterms:created>
  <dcterms:modified xsi:type="dcterms:W3CDTF">2021-01-18T21:54:39Z</dcterms:modified>
</cp:coreProperties>
</file>