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1075" windowHeight="9015" activeTab="1"/>
  </bookViews>
  <sheets>
    <sheet name="Άσκηση Β" sheetId="1" r:id="rId1"/>
    <sheet name="Ερώτημα 3-Άσκηση Β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D44" i="2" l="1"/>
  <c r="C44" i="2"/>
  <c r="C28" i="2"/>
  <c r="C27" i="2"/>
  <c r="C26" i="2"/>
  <c r="C36" i="1"/>
  <c r="C55" i="2"/>
  <c r="C64" i="2" s="1"/>
  <c r="C63" i="2"/>
  <c r="C120" i="2"/>
  <c r="C127" i="2" s="1"/>
  <c r="C119" i="2"/>
  <c r="C128" i="2" s="1"/>
  <c r="C118" i="2"/>
  <c r="C129" i="2" s="1"/>
  <c r="C117" i="2"/>
  <c r="C126" i="2" s="1"/>
  <c r="C116" i="2"/>
  <c r="C125" i="2" s="1"/>
  <c r="C95" i="2"/>
  <c r="C96" i="2"/>
  <c r="C84" i="2"/>
  <c r="C83" i="2"/>
  <c r="C94" i="2" s="1"/>
  <c r="C82" i="2"/>
  <c r="C93" i="2" s="1"/>
  <c r="C58" i="2"/>
  <c r="C65" i="2" s="1"/>
  <c r="C57" i="2"/>
  <c r="C66" i="2" s="1"/>
  <c r="C56" i="2"/>
  <c r="C67" i="2" s="1"/>
  <c r="C54" i="2"/>
  <c r="C30" i="2"/>
  <c r="C37" i="2" s="1"/>
  <c r="C29" i="2"/>
  <c r="C38" i="2" s="1"/>
  <c r="C39" i="2"/>
  <c r="C36" i="2"/>
  <c r="C35" i="2"/>
  <c r="J20" i="2"/>
  <c r="I20" i="2"/>
  <c r="E20" i="2"/>
  <c r="D20" i="2"/>
  <c r="J19" i="2"/>
  <c r="I19" i="2"/>
  <c r="E19" i="2"/>
  <c r="D19" i="2"/>
  <c r="J17" i="2"/>
  <c r="I17" i="2"/>
  <c r="E17" i="2"/>
  <c r="D17" i="2"/>
  <c r="J16" i="2"/>
  <c r="I16" i="2"/>
  <c r="E16" i="2"/>
  <c r="D16" i="2"/>
  <c r="J15" i="2"/>
  <c r="I15" i="2"/>
  <c r="E15" i="2"/>
  <c r="D15" i="2"/>
  <c r="J14" i="2"/>
  <c r="I14" i="2"/>
  <c r="E14" i="2"/>
  <c r="D14" i="2"/>
  <c r="J13" i="2"/>
  <c r="I13" i="2"/>
  <c r="E13" i="2"/>
  <c r="D13" i="2"/>
  <c r="J12" i="2"/>
  <c r="I12" i="2"/>
  <c r="E12" i="2"/>
  <c r="D12" i="2"/>
  <c r="J11" i="2"/>
  <c r="I11" i="2"/>
  <c r="E11" i="2"/>
  <c r="D11" i="2"/>
  <c r="J10" i="2"/>
  <c r="I10" i="2"/>
  <c r="E10" i="2"/>
  <c r="D10" i="2"/>
  <c r="J9" i="2"/>
  <c r="D133" i="2" s="1"/>
  <c r="D134" i="2" s="1"/>
  <c r="D135" i="2" s="1"/>
  <c r="D136" i="2" s="1"/>
  <c r="D137" i="2" s="1"/>
  <c r="I9" i="2"/>
  <c r="D103" i="2" s="1"/>
  <c r="D104" i="2" s="1"/>
  <c r="E9" i="2"/>
  <c r="C133" i="2" s="1"/>
  <c r="C134" i="2" s="1"/>
  <c r="D9" i="2"/>
  <c r="N34" i="1"/>
  <c r="K45" i="1"/>
  <c r="R45" i="1" s="1"/>
  <c r="K44" i="1"/>
  <c r="R44" i="1" s="1"/>
  <c r="K43" i="1"/>
  <c r="R43" i="1" s="1"/>
  <c r="K42" i="1"/>
  <c r="R42" i="1" s="1"/>
  <c r="K41" i="1"/>
  <c r="R41" i="1" s="1"/>
  <c r="K40" i="1"/>
  <c r="R40" i="1" s="1"/>
  <c r="K39" i="1"/>
  <c r="R39" i="1" s="1"/>
  <c r="K38" i="1"/>
  <c r="R38" i="1" s="1"/>
  <c r="R37" i="1"/>
  <c r="K37" i="1"/>
  <c r="R36" i="1"/>
  <c r="K36" i="1"/>
  <c r="R35" i="1"/>
  <c r="K35" i="1"/>
  <c r="R34" i="1"/>
  <c r="K34" i="1"/>
  <c r="R33" i="1"/>
  <c r="K33" i="1"/>
  <c r="G32" i="1"/>
  <c r="G33" i="1" s="1"/>
  <c r="C32" i="1"/>
  <c r="C33" i="1" s="1"/>
  <c r="S30" i="1"/>
  <c r="L30" i="1"/>
  <c r="G30" i="1"/>
  <c r="C30" i="1"/>
  <c r="C135" i="2" l="1"/>
  <c r="E134" i="2"/>
  <c r="C43" i="2"/>
  <c r="C103" i="2"/>
  <c r="C104" i="2" s="1"/>
  <c r="D43" i="2"/>
  <c r="D45" i="2" s="1"/>
  <c r="D46" i="2" s="1"/>
  <c r="D47" i="2" s="1"/>
  <c r="C35" i="1"/>
  <c r="C142" i="1" s="1"/>
  <c r="L34" i="1" s="1"/>
  <c r="C34" i="1"/>
  <c r="G34" i="1"/>
  <c r="G35" i="1" s="1"/>
  <c r="G36" i="1" s="1"/>
  <c r="D142" i="1" s="1"/>
  <c r="M34" i="1" s="1"/>
  <c r="C144" i="1"/>
  <c r="L36" i="1" s="1"/>
  <c r="C145" i="1"/>
  <c r="L37" i="1" s="1"/>
  <c r="C146" i="1"/>
  <c r="L38" i="1" s="1"/>
  <c r="C147" i="1"/>
  <c r="L39" i="1" s="1"/>
  <c r="C148" i="1"/>
  <c r="L40" i="1" s="1"/>
  <c r="C149" i="1"/>
  <c r="L41" i="1" s="1"/>
  <c r="C150" i="1"/>
  <c r="L42" i="1" s="1"/>
  <c r="C152" i="1"/>
  <c r="L44" i="1" s="1"/>
  <c r="C153" i="1"/>
  <c r="L45" i="1" s="1"/>
  <c r="D143" i="1"/>
  <c r="M35" i="1" s="1"/>
  <c r="D144" i="1"/>
  <c r="M36" i="1" s="1"/>
  <c r="D145" i="1"/>
  <c r="M37" i="1" s="1"/>
  <c r="D146" i="1"/>
  <c r="M38" i="1" s="1"/>
  <c r="D147" i="1"/>
  <c r="M39" i="1" s="1"/>
  <c r="D148" i="1"/>
  <c r="M40" i="1" s="1"/>
  <c r="D149" i="1"/>
  <c r="M41" i="1" s="1"/>
  <c r="D150" i="1"/>
  <c r="M42" i="1" s="1"/>
  <c r="D152" i="1"/>
  <c r="M44" i="1" s="1"/>
  <c r="D153" i="1"/>
  <c r="M45" i="1" s="1"/>
  <c r="E104" i="2" l="1"/>
  <c r="C45" i="2"/>
  <c r="E44" i="2"/>
  <c r="E135" i="2"/>
  <c r="C136" i="2"/>
  <c r="T42" i="1"/>
  <c r="V42" i="1" s="1"/>
  <c r="O42" i="1"/>
  <c r="T38" i="1"/>
  <c r="V38" i="1" s="1"/>
  <c r="O38" i="1"/>
  <c r="S45" i="1"/>
  <c r="U45" i="1" s="1"/>
  <c r="N45" i="1"/>
  <c r="S40" i="1"/>
  <c r="U40" i="1" s="1"/>
  <c r="N40" i="1"/>
  <c r="T44" i="1"/>
  <c r="V44" i="1" s="1"/>
  <c r="O44" i="1"/>
  <c r="T41" i="1"/>
  <c r="V41" i="1" s="1"/>
  <c r="O41" i="1"/>
  <c r="T39" i="1"/>
  <c r="V39" i="1" s="1"/>
  <c r="O39" i="1"/>
  <c r="T37" i="1"/>
  <c r="V37" i="1" s="1"/>
  <c r="O37" i="1"/>
  <c r="T35" i="1"/>
  <c r="V35" i="1" s="1"/>
  <c r="O35" i="1"/>
  <c r="S44" i="1"/>
  <c r="U44" i="1" s="1"/>
  <c r="N44" i="1"/>
  <c r="S41" i="1"/>
  <c r="U41" i="1" s="1"/>
  <c r="N41" i="1"/>
  <c r="S39" i="1"/>
  <c r="U39" i="1" s="1"/>
  <c r="N39" i="1"/>
  <c r="S37" i="1"/>
  <c r="U37" i="1" s="1"/>
  <c r="N37" i="1"/>
  <c r="T45" i="1"/>
  <c r="V45" i="1" s="1"/>
  <c r="O45" i="1"/>
  <c r="T40" i="1"/>
  <c r="V40" i="1" s="1"/>
  <c r="O40" i="1"/>
  <c r="T36" i="1"/>
  <c r="V36" i="1" s="1"/>
  <c r="O36" i="1"/>
  <c r="S42" i="1"/>
  <c r="U42" i="1" s="1"/>
  <c r="N42" i="1"/>
  <c r="S38" i="1"/>
  <c r="U38" i="1" s="1"/>
  <c r="N38" i="1"/>
  <c r="S36" i="1"/>
  <c r="U36" i="1" s="1"/>
  <c r="N36" i="1"/>
  <c r="T34" i="1"/>
  <c r="V34" i="1" s="1"/>
  <c r="O34" i="1"/>
  <c r="C143" i="1"/>
  <c r="L35" i="1" s="1"/>
  <c r="S34" i="1"/>
  <c r="U34" i="1" s="1"/>
  <c r="E45" i="2" l="1"/>
  <c r="C46" i="2"/>
  <c r="C137" i="2"/>
  <c r="E137" i="2" s="1"/>
  <c r="E136" i="2"/>
  <c r="N35" i="1"/>
  <c r="S35" i="1"/>
  <c r="U35" i="1" s="1"/>
  <c r="C47" i="2" l="1"/>
  <c r="E47" i="2" s="1"/>
  <c r="E46" i="2"/>
</calcChain>
</file>

<file path=xl/sharedStrings.xml><?xml version="1.0" encoding="utf-8"?>
<sst xmlns="http://schemas.openxmlformats.org/spreadsheetml/2006/main" count="235" uniqueCount="81">
  <si>
    <t>Δεδομένα</t>
  </si>
  <si>
    <t>Επιτόκιο i1</t>
  </si>
  <si>
    <t>Επιτόκιο i2</t>
  </si>
  <si>
    <t>Ετήσιες δαπάνες</t>
  </si>
  <si>
    <t>επί του κατασκευαστικού κόστους</t>
  </si>
  <si>
    <t>Γεωργικό όφελος Β1</t>
  </si>
  <si>
    <r>
      <t>€/m</t>
    </r>
    <r>
      <rPr>
        <vertAlign val="superscript"/>
        <sz val="10"/>
        <rFont val="Arial"/>
        <family val="2"/>
        <charset val="161"/>
      </rPr>
      <t>3</t>
    </r>
  </si>
  <si>
    <t>Γεωργικό όφελος Β2</t>
  </si>
  <si>
    <t>Πίνακας 1</t>
  </si>
  <si>
    <t>Φράγμα-Ταμιευτήρας</t>
  </si>
  <si>
    <t>Δυνατή μέση απόληψη</t>
  </si>
  <si>
    <t>Για τροφοδοσία υδροφορέων</t>
  </si>
  <si>
    <t>Απώλειες</t>
  </si>
  <si>
    <t>Πραγματική απόληψη</t>
  </si>
  <si>
    <t>Κόστος έργου</t>
  </si>
  <si>
    <t>Έργα Κατηγορίας 1</t>
  </si>
  <si>
    <t>Σμόκοβο</t>
  </si>
  <si>
    <t>Γυρτώνη και μικροί ταμιευτήρες Κάρλας</t>
  </si>
  <si>
    <t>Κάρλα</t>
  </si>
  <si>
    <t>Μουζάκι - Πύλη</t>
  </si>
  <si>
    <t>Καλούδα</t>
  </si>
  <si>
    <t>Παλιοδερλί</t>
  </si>
  <si>
    <t>Νεοχώρι</t>
  </si>
  <si>
    <t>Παλαιομονάστηρο</t>
  </si>
  <si>
    <t>Λοιπά μικρά φράγματα Πηνειού</t>
  </si>
  <si>
    <t>Έργα Κατηγορίας 2</t>
  </si>
  <si>
    <t>Κρύα Βρύση</t>
  </si>
  <si>
    <t>Θεόπετρα</t>
  </si>
  <si>
    <r>
      <t>Το κόστος κάθε έργου σε ετήσια βάση, δίνεται από τον τύπο:</t>
    </r>
    <r>
      <rPr>
        <b/>
        <sz val="10"/>
        <rFont val="Arial"/>
        <family val="2"/>
        <charset val="161"/>
      </rPr>
      <t xml:space="preserve"> Α=P * i(i+1)</t>
    </r>
    <r>
      <rPr>
        <b/>
        <vertAlign val="superscript"/>
        <sz val="10"/>
        <rFont val="Arial"/>
        <family val="2"/>
        <charset val="161"/>
      </rPr>
      <t>n</t>
    </r>
    <r>
      <rPr>
        <b/>
        <sz val="10"/>
        <rFont val="Arial"/>
        <family val="2"/>
        <charset val="161"/>
      </rPr>
      <t xml:space="preserve"> / ((i+1)</t>
    </r>
    <r>
      <rPr>
        <b/>
        <vertAlign val="superscript"/>
        <sz val="10"/>
        <rFont val="Arial"/>
        <family val="2"/>
        <charset val="161"/>
      </rPr>
      <t>n</t>
    </r>
    <r>
      <rPr>
        <b/>
        <sz val="10"/>
        <rFont val="Arial"/>
        <family val="2"/>
        <charset val="161"/>
      </rPr>
      <t>-1)</t>
    </r>
  </si>
  <si>
    <t>1ο Ερώτημα</t>
  </si>
  <si>
    <t>2ο Ερώτημα</t>
  </si>
  <si>
    <t>Για i=</t>
  </si>
  <si>
    <t>Για γεωργικό όφελος Β1=</t>
  </si>
  <si>
    <t>Για γεωργικό όφελος Β2=</t>
  </si>
  <si>
    <t>n=</t>
  </si>
  <si>
    <t>P=</t>
  </si>
  <si>
    <r>
      <t>Κόστος m</t>
    </r>
    <r>
      <rPr>
        <b/>
        <vertAlign val="superscript"/>
        <sz val="10"/>
        <rFont val="Arial"/>
        <family val="2"/>
        <charset val="161"/>
      </rPr>
      <t>3</t>
    </r>
    <r>
      <rPr>
        <b/>
        <sz val="10"/>
        <rFont val="Arial"/>
        <family val="2"/>
        <charset val="161"/>
      </rPr>
      <t xml:space="preserve"> νερού για i1=0.05</t>
    </r>
  </si>
  <si>
    <r>
      <t>Κόστος m</t>
    </r>
    <r>
      <rPr>
        <b/>
        <vertAlign val="superscript"/>
        <sz val="10"/>
        <rFont val="Arial"/>
        <family val="2"/>
        <charset val="161"/>
      </rPr>
      <t>3</t>
    </r>
    <r>
      <rPr>
        <b/>
        <sz val="10"/>
        <rFont val="Arial"/>
        <family val="2"/>
        <charset val="161"/>
      </rPr>
      <t xml:space="preserve"> νερού για i2=0.06</t>
    </r>
    <r>
      <rPr>
        <sz val="10"/>
        <rFont val="Arial"/>
      </rPr>
      <t/>
    </r>
  </si>
  <si>
    <t>Συντελεστής ωφελιμότητας για i1=0.05</t>
  </si>
  <si>
    <r>
      <t>Συντελεστής ωφελιμότητας για i2=0.06</t>
    </r>
    <r>
      <rPr>
        <sz val="10"/>
        <rFont val="Arial"/>
      </rPr>
      <t/>
    </r>
  </si>
  <si>
    <t>Ετήσια Χρεολύσιο Α=</t>
  </si>
  <si>
    <t>Μ€</t>
  </si>
  <si>
    <t>Ετήσια Δαπάνη Λειτουργίας =</t>
  </si>
  <si>
    <t>Ετήσια Δαπάνη =</t>
  </si>
  <si>
    <r>
      <t>Κόστος m</t>
    </r>
    <r>
      <rPr>
        <vertAlign val="superscript"/>
        <sz val="10"/>
        <rFont val="Arial"/>
        <family val="2"/>
        <charset val="161"/>
      </rPr>
      <t>3</t>
    </r>
    <r>
      <rPr>
        <sz val="10"/>
        <rFont val="Arial"/>
      </rPr>
      <t xml:space="preserve"> νερού =</t>
    </r>
  </si>
  <si>
    <t xml:space="preserve">Για κάθε περίπτωση επιλέγονται οι εναλλακτικές διατάξεις που έχουν Β/C&gt;1 και τοποθετούνται σε αύξουσα σειρά </t>
  </si>
  <si>
    <t>Το Σμόκοβο έχει ήδη δημιουργηθεί, οπότε μπαίνει πρώτο στην κατάταξη</t>
  </si>
  <si>
    <t>Τα έργα της κατηγορίας 2 δεν εντάσσονται στην τελική διάταξη, γιατί επιφέρουν σοβαρές αρνητικές περιβαλλοντικές και κοινωνικές επιπτώσεις</t>
  </si>
  <si>
    <r>
      <t>Συνολικό  Όφελος για Β1=0.075 €/m</t>
    </r>
    <r>
      <rPr>
        <b/>
        <vertAlign val="superscript"/>
        <sz val="10"/>
        <rFont val="Arial"/>
        <family val="2"/>
        <charset val="161"/>
      </rPr>
      <t>3</t>
    </r>
  </si>
  <si>
    <r>
      <t>Συνολικό Όφελος για Β2=0.1€/m</t>
    </r>
    <r>
      <rPr>
        <b/>
        <vertAlign val="superscript"/>
        <sz val="10"/>
        <rFont val="Arial"/>
        <family val="2"/>
        <charset val="161"/>
      </rPr>
      <t>3</t>
    </r>
  </si>
  <si>
    <t>Ετήσια Δαπάνη για i1=0.05</t>
  </si>
  <si>
    <t>Ετήσια Δαπάνη για i2=0.06</t>
  </si>
  <si>
    <t xml:space="preserve">Περίπτωση 1 </t>
  </si>
  <si>
    <r>
      <t>i1=0.05 και Β1=0.075 €/m</t>
    </r>
    <r>
      <rPr>
        <vertAlign val="superscript"/>
        <sz val="10"/>
        <rFont val="Arial"/>
        <family val="2"/>
        <charset val="161"/>
      </rPr>
      <t>3</t>
    </r>
  </si>
  <si>
    <t>Συντ. οφέλους (B/C)</t>
  </si>
  <si>
    <t>Τοποθετούνται σε αύξουσα σειρά</t>
  </si>
  <si>
    <t>Σμόκοβο [1]</t>
  </si>
  <si>
    <t>Γυρτώνη και μικροί ταμιευτήρες Κάρλας [2]</t>
  </si>
  <si>
    <t>Καλούδα [3]</t>
  </si>
  <si>
    <t>Μουζάκι - Πύλη [4]</t>
  </si>
  <si>
    <t>Κάρλα [5]</t>
  </si>
  <si>
    <t xml:space="preserve">Συνδυασμοί </t>
  </si>
  <si>
    <t>Αθροιστικό όφελος ΣΒ</t>
  </si>
  <si>
    <t>Αθροιστικό κόστος ΣC</t>
  </si>
  <si>
    <t>ΔΒ/ΔC</t>
  </si>
  <si>
    <t>[1]</t>
  </si>
  <si>
    <t>-</t>
  </si>
  <si>
    <t>[1]+[2]</t>
  </si>
  <si>
    <t>[1]+[2]+[3]</t>
  </si>
  <si>
    <t>[1]+[2]+[3]+[4]</t>
  </si>
  <si>
    <t>[1]+[2]+[3]+[4]+[5]</t>
  </si>
  <si>
    <t xml:space="preserve">Περίπτωση 2 </t>
  </si>
  <si>
    <r>
      <t>i2=0.06 και Β1=0.075€/m</t>
    </r>
    <r>
      <rPr>
        <vertAlign val="superscript"/>
        <sz val="10"/>
        <rFont val="Arial"/>
        <family val="2"/>
        <charset val="161"/>
      </rPr>
      <t>3</t>
    </r>
  </si>
  <si>
    <t xml:space="preserve">Περίπτωση 3 </t>
  </si>
  <si>
    <r>
      <t>i1=0.05 και Β2=0.1€/m</t>
    </r>
    <r>
      <rPr>
        <vertAlign val="superscript"/>
        <sz val="10"/>
        <rFont val="Arial"/>
        <family val="2"/>
        <charset val="161"/>
      </rPr>
      <t>3</t>
    </r>
  </si>
  <si>
    <t>Παλιοδερλί [6]</t>
  </si>
  <si>
    <t>Νεοχώρι [7]</t>
  </si>
  <si>
    <t>[1]+[2]+[3]+[4]+[5]+[6]</t>
  </si>
  <si>
    <t>[1]+[2]+[3]+[4]+[5]+[6]+[7]</t>
  </si>
  <si>
    <t xml:space="preserve">Περίπτωση 4 </t>
  </si>
  <si>
    <r>
      <t>i2=0.06 και Β2=0.1€/m</t>
    </r>
    <r>
      <rPr>
        <vertAlign val="superscript"/>
        <sz val="10"/>
        <rFont val="Arial"/>
        <family val="2"/>
        <charset val="161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</si>
</sst>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  <charset val="161"/>
    </font>
    <font>
      <vertAlign val="superscript"/>
      <sz val="10"/>
      <name val="Arial"/>
      <family val="2"/>
      <charset val="161"/>
    </font>
    <font>
      <sz val="10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b/>
      <sz val="10"/>
      <color indexed="10"/>
      <name val="Arial"/>
      <family val="2"/>
      <charset val="161"/>
    </font>
    <font>
      <sz val="12"/>
      <name val="Times New Roman"/>
      <family val="1"/>
      <charset val="161"/>
    </font>
    <font>
      <b/>
      <sz val="9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2" borderId="2" xfId="0" applyFill="1" applyBorder="1"/>
    <xf numFmtId="0" fontId="2" fillId="2" borderId="3" xfId="0" applyFont="1" applyFill="1" applyBorder="1"/>
    <xf numFmtId="0" fontId="0" fillId="0" borderId="3" xfId="0" applyBorder="1"/>
    <xf numFmtId="0" fontId="0" fillId="0" borderId="3" xfId="0" applyFill="1" applyBorder="1"/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3" xfId="0" applyNumberFormat="1" applyBorder="1"/>
    <xf numFmtId="0" fontId="2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7" fillId="0" borderId="0" xfId="0" applyFont="1"/>
    <xf numFmtId="0" fontId="2" fillId="0" borderId="0" xfId="0" applyFont="1"/>
    <xf numFmtId="0" fontId="2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4" fillId="0" borderId="3" xfId="0" applyFont="1" applyBorder="1"/>
    <xf numFmtId="0" fontId="8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MS/&#914;&#949;&#955;&#964;&#953;&#963;&#964;&#959;&#960;&#959;&#943;&#951;&#963;&#951;%20&#931;&#965;&#963;&#964;&#951;&#956;&#945;&#964;&#969;&#957;%20&#933;&#948;&#945;&#964;&#953;&#954;&#974;&#957;%20&#928;&#972;&#961;&#969;&#957;/vel/Askhsh1/Askhsh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Άσκηση Α"/>
      <sheetName val="Άσκηση Β"/>
      <sheetName val="Ερώτημα 3-Άσκηση Β"/>
    </sheetNames>
    <sheetDataSet>
      <sheetData sheetId="0"/>
      <sheetData sheetId="1">
        <row r="34">
          <cell r="N34">
            <v>1.6982718168613089</v>
          </cell>
          <cell r="O34">
            <v>1.4662594760213423</v>
          </cell>
          <cell r="U34">
            <v>2.2643624224817454</v>
          </cell>
          <cell r="V34">
            <v>1.9550126346951231</v>
          </cell>
        </row>
        <row r="35">
          <cell r="C35">
            <v>5.0345297584940401</v>
          </cell>
          <cell r="G35">
            <v>5.8311643606220418</v>
          </cell>
          <cell r="N35">
            <v>3.2417431134213772</v>
          </cell>
          <cell r="O35">
            <v>2.7988667724968797</v>
          </cell>
          <cell r="U35">
            <v>4.3223241512285036</v>
          </cell>
          <cell r="V35">
            <v>3.7318223633291736</v>
          </cell>
        </row>
        <row r="36">
          <cell r="N36">
            <v>1.3136027415202902</v>
          </cell>
          <cell r="O36">
            <v>1.1341426315614558</v>
          </cell>
          <cell r="U36">
            <v>1.751470322027054</v>
          </cell>
          <cell r="V36">
            <v>1.5121901754152745</v>
          </cell>
        </row>
        <row r="37">
          <cell r="N37">
            <v>1.3446165818566718</v>
          </cell>
          <cell r="O37">
            <v>1.1609194624724677</v>
          </cell>
          <cell r="V37">
            <v>1.5478926166299569</v>
          </cell>
        </row>
        <row r="38">
          <cell r="N38">
            <v>1.402384168188558</v>
          </cell>
          <cell r="O38">
            <v>1.2107950301083681</v>
          </cell>
          <cell r="V38">
            <v>1.6143933734778244</v>
          </cell>
        </row>
        <row r="45">
          <cell r="C45">
            <v>1.2724635653336585</v>
          </cell>
          <cell r="G45">
            <v>1.4738107724649114</v>
          </cell>
        </row>
        <row r="55">
          <cell r="C55">
            <v>7.1368608664366056</v>
          </cell>
          <cell r="G55">
            <v>8.2661560716510252</v>
          </cell>
        </row>
        <row r="65">
          <cell r="C65">
            <v>6.804913849393043</v>
          </cell>
          <cell r="G65">
            <v>7.8816836962253962</v>
          </cell>
        </row>
        <row r="75">
          <cell r="C75">
            <v>1.6044105823772217</v>
          </cell>
          <cell r="G75">
            <v>1.8582831478905404</v>
          </cell>
        </row>
        <row r="85">
          <cell r="C85">
            <v>3.8727151988415685</v>
          </cell>
          <cell r="G85">
            <v>4.4855110466323396</v>
          </cell>
        </row>
        <row r="95">
          <cell r="C95">
            <v>1.7703840908990027</v>
          </cell>
          <cell r="G95">
            <v>2.0505193356033553</v>
          </cell>
        </row>
        <row r="105">
          <cell r="C105">
            <v>1.7703840908990027</v>
          </cell>
        </row>
        <row r="115">
          <cell r="C115">
            <v>3.7067416903197872</v>
          </cell>
          <cell r="G115">
            <v>4.2932748589195242</v>
          </cell>
        </row>
        <row r="125">
          <cell r="C125">
            <v>8.1327019175672941</v>
          </cell>
          <cell r="G125">
            <v>9.4195731979279138</v>
          </cell>
        </row>
        <row r="135">
          <cell r="C135">
            <v>1.7703840908990027</v>
          </cell>
          <cell r="G135">
            <v>2.0505193356033553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topLeftCell="A13" workbookViewId="0">
      <selection activeCell="B37" sqref="B37"/>
    </sheetView>
  </sheetViews>
  <sheetFormatPr defaultRowHeight="12.75" x14ac:dyDescent="0.2"/>
  <cols>
    <col min="1" max="1" width="12" bestFit="1" customWidth="1"/>
    <col min="2" max="2" width="38.140625" customWidth="1"/>
    <col min="3" max="3" width="19.42578125" customWidth="1"/>
    <col min="4" max="4" width="16.7109375" customWidth="1"/>
    <col min="5" max="5" width="11" customWidth="1"/>
    <col min="6" max="6" width="26.42578125" bestFit="1" customWidth="1"/>
    <col min="10" max="10" width="12" bestFit="1" customWidth="1"/>
    <col min="11" max="11" width="35.140625" customWidth="1"/>
    <col min="12" max="12" width="15.5703125" customWidth="1"/>
    <col min="13" max="13" width="16" customWidth="1"/>
    <col min="14" max="14" width="17.28515625" customWidth="1"/>
    <col min="15" max="15" width="19.5703125" customWidth="1"/>
    <col min="18" max="18" width="34.28515625" bestFit="1" customWidth="1"/>
    <col min="19" max="19" width="13.28515625" customWidth="1"/>
    <col min="20" max="20" width="11" customWidth="1"/>
    <col min="21" max="21" width="13.7109375" customWidth="1"/>
    <col min="22" max="22" width="14.28515625" customWidth="1"/>
  </cols>
  <sheetData>
    <row r="1" spans="2:7" x14ac:dyDescent="0.2">
      <c r="B1" s="1" t="s">
        <v>0</v>
      </c>
      <c r="C1" s="2"/>
    </row>
    <row r="2" spans="2:7" x14ac:dyDescent="0.2">
      <c r="B2" s="3" t="s">
        <v>1</v>
      </c>
      <c r="C2" s="4">
        <v>0.05</v>
      </c>
    </row>
    <row r="3" spans="2:7" x14ac:dyDescent="0.2">
      <c r="B3" s="3" t="s">
        <v>2</v>
      </c>
      <c r="C3" s="4">
        <v>0.06</v>
      </c>
    </row>
    <row r="4" spans="2:7" x14ac:dyDescent="0.2">
      <c r="B4" s="3" t="s">
        <v>3</v>
      </c>
      <c r="C4" s="4">
        <v>0.01</v>
      </c>
      <c r="D4" t="s">
        <v>4</v>
      </c>
    </row>
    <row r="5" spans="2:7" ht="14.25" x14ac:dyDescent="0.2">
      <c r="B5" s="3" t="s">
        <v>5</v>
      </c>
      <c r="C5" s="5">
        <v>7.4999999999999997E-2</v>
      </c>
      <c r="D5" s="6" t="s">
        <v>6</v>
      </c>
    </row>
    <row r="6" spans="2:7" ht="14.25" x14ac:dyDescent="0.2">
      <c r="B6" s="3" t="s">
        <v>7</v>
      </c>
      <c r="C6" s="5">
        <v>0.1</v>
      </c>
      <c r="D6" s="6" t="s">
        <v>6</v>
      </c>
    </row>
    <row r="7" spans="2:7" x14ac:dyDescent="0.2">
      <c r="B7" s="7"/>
      <c r="C7" s="6"/>
    </row>
    <row r="9" spans="2:7" x14ac:dyDescent="0.2">
      <c r="B9" s="8" t="s">
        <v>8</v>
      </c>
    </row>
    <row r="11" spans="2:7" ht="25.5" x14ac:dyDescent="0.2">
      <c r="B11" s="9" t="s">
        <v>9</v>
      </c>
      <c r="C11" s="10" t="s">
        <v>10</v>
      </c>
      <c r="D11" s="10" t="s">
        <v>11</v>
      </c>
      <c r="E11" s="10" t="s">
        <v>12</v>
      </c>
      <c r="F11" s="10" t="s">
        <v>13</v>
      </c>
      <c r="G11" s="10" t="s">
        <v>14</v>
      </c>
    </row>
    <row r="12" spans="2:7" x14ac:dyDescent="0.2">
      <c r="B12" s="11" t="s">
        <v>15</v>
      </c>
      <c r="C12" s="12"/>
      <c r="D12" s="12"/>
      <c r="E12" s="12"/>
      <c r="F12" s="12"/>
      <c r="G12" s="12"/>
    </row>
    <row r="13" spans="2:7" x14ac:dyDescent="0.2">
      <c r="B13" s="11" t="s">
        <v>16</v>
      </c>
      <c r="C13" s="12">
        <v>144</v>
      </c>
      <c r="D13" s="12">
        <v>20</v>
      </c>
      <c r="E13" s="12">
        <v>10</v>
      </c>
      <c r="F13" s="12">
        <v>114</v>
      </c>
      <c r="G13" s="12">
        <v>91</v>
      </c>
    </row>
    <row r="14" spans="2:7" x14ac:dyDescent="0.2">
      <c r="B14" s="11" t="s">
        <v>17</v>
      </c>
      <c r="C14" s="12">
        <v>55</v>
      </c>
      <c r="D14" s="12"/>
      <c r="E14" s="12"/>
      <c r="F14" s="12">
        <v>55</v>
      </c>
      <c r="G14" s="12">
        <v>23</v>
      </c>
    </row>
    <row r="15" spans="2:7" x14ac:dyDescent="0.2">
      <c r="B15" s="11" t="s">
        <v>18</v>
      </c>
      <c r="C15" s="12">
        <v>125</v>
      </c>
      <c r="D15" s="12"/>
      <c r="E15" s="12"/>
      <c r="F15" s="12">
        <v>125</v>
      </c>
      <c r="G15" s="12">
        <v>129</v>
      </c>
    </row>
    <row r="16" spans="2:7" x14ac:dyDescent="0.2">
      <c r="B16" s="11" t="s">
        <v>19</v>
      </c>
      <c r="C16" s="12">
        <v>228</v>
      </c>
      <c r="D16" s="12">
        <v>84</v>
      </c>
      <c r="E16" s="12">
        <v>22</v>
      </c>
      <c r="F16" s="12">
        <v>122</v>
      </c>
      <c r="G16" s="12">
        <v>123</v>
      </c>
    </row>
    <row r="17" spans="1:22" x14ac:dyDescent="0.2">
      <c r="B17" s="11" t="s">
        <v>20</v>
      </c>
      <c r="C17" s="12">
        <v>62</v>
      </c>
      <c r="D17" s="12">
        <v>30</v>
      </c>
      <c r="E17" s="12">
        <v>2</v>
      </c>
      <c r="F17" s="12">
        <v>30</v>
      </c>
      <c r="G17" s="12">
        <v>29</v>
      </c>
    </row>
    <row r="18" spans="1:22" x14ac:dyDescent="0.2">
      <c r="B18" s="11" t="s">
        <v>21</v>
      </c>
      <c r="C18" s="12">
        <v>63</v>
      </c>
      <c r="D18" s="12">
        <v>15</v>
      </c>
      <c r="E18" s="12">
        <v>5</v>
      </c>
      <c r="F18" s="12">
        <v>43</v>
      </c>
      <c r="G18" s="12">
        <v>70</v>
      </c>
    </row>
    <row r="19" spans="1:22" x14ac:dyDescent="0.2">
      <c r="B19" s="11" t="s">
        <v>22</v>
      </c>
      <c r="C19" s="12">
        <v>24</v>
      </c>
      <c r="D19" s="12">
        <v>4</v>
      </c>
      <c r="E19" s="12">
        <v>1</v>
      </c>
      <c r="F19" s="12">
        <v>19</v>
      </c>
      <c r="G19" s="12">
        <v>32</v>
      </c>
    </row>
    <row r="20" spans="1:22" x14ac:dyDescent="0.2">
      <c r="B20" s="11" t="s">
        <v>23</v>
      </c>
      <c r="C20" s="12">
        <v>30</v>
      </c>
      <c r="D20" s="12">
        <v>14</v>
      </c>
      <c r="E20" s="12">
        <v>1</v>
      </c>
      <c r="F20" s="12">
        <v>15</v>
      </c>
      <c r="G20" s="12">
        <v>32</v>
      </c>
    </row>
    <row r="21" spans="1:22" x14ac:dyDescent="0.2">
      <c r="B21" s="11" t="s">
        <v>24</v>
      </c>
      <c r="C21" s="12">
        <v>24</v>
      </c>
      <c r="D21" s="12"/>
      <c r="E21" s="12"/>
      <c r="F21" s="12">
        <v>24</v>
      </c>
      <c r="G21" s="12">
        <v>67</v>
      </c>
    </row>
    <row r="22" spans="1:22" x14ac:dyDescent="0.2">
      <c r="B22" s="11" t="s">
        <v>25</v>
      </c>
      <c r="C22" s="12"/>
      <c r="D22" s="12"/>
      <c r="E22" s="12"/>
      <c r="F22" s="12"/>
      <c r="G22" s="12"/>
    </row>
    <row r="23" spans="1:22" x14ac:dyDescent="0.2">
      <c r="B23" s="11" t="s">
        <v>26</v>
      </c>
      <c r="C23" s="12">
        <v>367</v>
      </c>
      <c r="D23" s="12">
        <v>123</v>
      </c>
      <c r="E23" s="12">
        <v>34</v>
      </c>
      <c r="F23" s="12">
        <v>210</v>
      </c>
      <c r="G23" s="12">
        <v>147</v>
      </c>
    </row>
    <row r="24" spans="1:22" x14ac:dyDescent="0.2">
      <c r="B24" s="11" t="s">
        <v>27</v>
      </c>
      <c r="C24" s="12">
        <v>20</v>
      </c>
      <c r="D24" s="12">
        <v>4</v>
      </c>
      <c r="E24" s="12">
        <v>1</v>
      </c>
      <c r="F24" s="12">
        <v>15</v>
      </c>
      <c r="G24" s="12">
        <v>32</v>
      </c>
    </row>
    <row r="27" spans="1:22" ht="14.25" x14ac:dyDescent="0.2">
      <c r="B27" s="13" t="s">
        <v>28</v>
      </c>
    </row>
    <row r="28" spans="1:22" x14ac:dyDescent="0.2">
      <c r="B28" s="13"/>
    </row>
    <row r="29" spans="1:22" x14ac:dyDescent="0.2">
      <c r="A29" s="14" t="s">
        <v>29</v>
      </c>
      <c r="B29" s="15" t="s">
        <v>16</v>
      </c>
      <c r="J29" s="14" t="s">
        <v>30</v>
      </c>
    </row>
    <row r="30" spans="1:22" ht="14.25" x14ac:dyDescent="0.2">
      <c r="B30" s="16" t="s">
        <v>31</v>
      </c>
      <c r="C30" s="17">
        <f>$C$2</f>
        <v>0.05</v>
      </c>
      <c r="F30" s="16" t="s">
        <v>31</v>
      </c>
      <c r="G30" s="17">
        <f>$C$3</f>
        <v>0.06</v>
      </c>
      <c r="K30" s="13" t="s">
        <v>32</v>
      </c>
      <c r="L30" s="18">
        <f>C5</f>
        <v>7.4999999999999997E-2</v>
      </c>
      <c r="M30" s="6" t="s">
        <v>6</v>
      </c>
      <c r="R30" s="13" t="s">
        <v>33</v>
      </c>
      <c r="S30" s="18">
        <f>C6</f>
        <v>0.1</v>
      </c>
      <c r="T30" s="6" t="s">
        <v>6</v>
      </c>
    </row>
    <row r="31" spans="1:22" x14ac:dyDescent="0.2">
      <c r="B31" s="16" t="s">
        <v>34</v>
      </c>
      <c r="C31" s="17">
        <v>50</v>
      </c>
      <c r="F31" s="16" t="s">
        <v>34</v>
      </c>
      <c r="G31" s="17">
        <v>50</v>
      </c>
    </row>
    <row r="32" spans="1:22" ht="39.75" x14ac:dyDescent="0.2">
      <c r="B32" s="19" t="s">
        <v>35</v>
      </c>
      <c r="C32" s="17">
        <f>G13</f>
        <v>91</v>
      </c>
      <c r="F32" s="19" t="s">
        <v>35</v>
      </c>
      <c r="G32" s="17">
        <f>G13</f>
        <v>91</v>
      </c>
      <c r="K32" s="9" t="s">
        <v>9</v>
      </c>
      <c r="L32" s="10" t="s">
        <v>36</v>
      </c>
      <c r="M32" s="10" t="s">
        <v>37</v>
      </c>
      <c r="N32" s="10" t="s">
        <v>38</v>
      </c>
      <c r="O32" s="10" t="s">
        <v>39</v>
      </c>
      <c r="P32" s="20"/>
      <c r="Q32" s="20"/>
      <c r="R32" s="9" t="s">
        <v>9</v>
      </c>
      <c r="S32" s="10" t="s">
        <v>36</v>
      </c>
      <c r="T32" s="10" t="s">
        <v>37</v>
      </c>
      <c r="U32" s="10" t="s">
        <v>38</v>
      </c>
      <c r="V32" s="10" t="s">
        <v>39</v>
      </c>
    </row>
    <row r="33" spans="2:22" x14ac:dyDescent="0.2">
      <c r="B33" s="16" t="s">
        <v>40</v>
      </c>
      <c r="C33" s="21">
        <f>C32*C30*((C30+1)^C31)/(((C30+1)^C31)-1)</f>
        <v>4.9846829292020196</v>
      </c>
      <c r="D33" s="6" t="s">
        <v>41</v>
      </c>
      <c r="F33" s="16" t="s">
        <v>40</v>
      </c>
      <c r="G33" s="21">
        <f>G32*G30*((G30+1)^G31)/(((G30+1)^G31)-1)</f>
        <v>5.7734300600218234</v>
      </c>
      <c r="H33" s="6" t="s">
        <v>41</v>
      </c>
      <c r="K33" s="4" t="str">
        <f t="shared" ref="K33:M45" si="0">B141</f>
        <v>Έργα Κατηγορίας 1</v>
      </c>
      <c r="L33" s="4"/>
      <c r="M33" s="4"/>
      <c r="N33" s="4"/>
      <c r="O33" s="4"/>
      <c r="R33" s="4" t="str">
        <f>K33</f>
        <v>Έργα Κατηγορίας 1</v>
      </c>
      <c r="S33" s="4"/>
      <c r="T33" s="4"/>
      <c r="U33" s="4"/>
      <c r="V33" s="4"/>
    </row>
    <row r="34" spans="2:22" x14ac:dyDescent="0.2">
      <c r="B34" s="16" t="s">
        <v>42</v>
      </c>
      <c r="C34" s="22">
        <f>C33*$C$4</f>
        <v>4.9846829292020195E-2</v>
      </c>
      <c r="D34" s="6" t="s">
        <v>41</v>
      </c>
      <c r="F34" s="16" t="s">
        <v>42</v>
      </c>
      <c r="G34" s="22">
        <f>G33*$C$4</f>
        <v>5.7734300600218232E-2</v>
      </c>
      <c r="H34" s="6" t="s">
        <v>41</v>
      </c>
      <c r="K34" s="4" t="str">
        <f t="shared" si="0"/>
        <v>Σμόκοβο</v>
      </c>
      <c r="L34" s="23">
        <f t="shared" si="0"/>
        <v>4.4162541741175787E-2</v>
      </c>
      <c r="M34" s="23">
        <f t="shared" si="0"/>
        <v>5.1150564566860013E-2</v>
      </c>
      <c r="N34" s="23">
        <f>$L$30/L34</f>
        <v>1.6982718168613089</v>
      </c>
      <c r="O34" s="23">
        <f>$L$30/M34</f>
        <v>1.4662594760213423</v>
      </c>
      <c r="R34" s="4" t="str">
        <f t="shared" ref="R34:T45" si="1">K34</f>
        <v>Σμόκοβο</v>
      </c>
      <c r="S34" s="23">
        <f>L34</f>
        <v>4.4162541741175787E-2</v>
      </c>
      <c r="T34" s="23">
        <f>M34</f>
        <v>5.1150564566860013E-2</v>
      </c>
      <c r="U34" s="23">
        <f>$S$30/S34</f>
        <v>2.2643624224817454</v>
      </c>
      <c r="V34" s="23">
        <f>$S$30/T34</f>
        <v>1.9550126346951231</v>
      </c>
    </row>
    <row r="35" spans="2:22" x14ac:dyDescent="0.2">
      <c r="B35" s="16" t="s">
        <v>43</v>
      </c>
      <c r="C35" s="22">
        <f>C33+C34</f>
        <v>5.0345297584940401</v>
      </c>
      <c r="D35" s="6" t="s">
        <v>41</v>
      </c>
      <c r="F35" s="16" t="s">
        <v>43</v>
      </c>
      <c r="G35" s="22">
        <f>G33+G34</f>
        <v>5.8311643606220418</v>
      </c>
      <c r="H35" s="6" t="s">
        <v>41</v>
      </c>
      <c r="K35" s="4" t="str">
        <f t="shared" si="0"/>
        <v>Γυρτώνη και μικροί ταμιευτήρες Κάρλας</v>
      </c>
      <c r="L35" s="23">
        <f t="shared" si="0"/>
        <v>0</v>
      </c>
      <c r="M35" s="23">
        <f t="shared" si="0"/>
        <v>0</v>
      </c>
      <c r="N35" s="23" t="e">
        <f t="shared" ref="N35:O45" si="2">$L$30/L35</f>
        <v>#DIV/0!</v>
      </c>
      <c r="O35" s="23" t="e">
        <f t="shared" si="2"/>
        <v>#DIV/0!</v>
      </c>
      <c r="R35" s="4" t="str">
        <f t="shared" si="1"/>
        <v>Γυρτώνη και μικροί ταμιευτήρες Κάρλας</v>
      </c>
      <c r="S35" s="23">
        <f t="shared" si="1"/>
        <v>0</v>
      </c>
      <c r="T35" s="23">
        <f t="shared" si="1"/>
        <v>0</v>
      </c>
      <c r="U35" s="23" t="e">
        <f t="shared" ref="U35:V45" si="3">$S$30/S35</f>
        <v>#DIV/0!</v>
      </c>
      <c r="V35" s="23" t="e">
        <f t="shared" si="3"/>
        <v>#DIV/0!</v>
      </c>
    </row>
    <row r="36" spans="2:22" ht="14.25" x14ac:dyDescent="0.2">
      <c r="B36" s="16" t="s">
        <v>44</v>
      </c>
      <c r="C36" s="22">
        <f>C35/F13</f>
        <v>4.4162541741175787E-2</v>
      </c>
      <c r="D36" s="6" t="s">
        <v>6</v>
      </c>
      <c r="F36" s="16" t="s">
        <v>44</v>
      </c>
      <c r="G36" s="22">
        <f>G35/F13</f>
        <v>5.1150564566860013E-2</v>
      </c>
      <c r="H36" s="6" t="s">
        <v>6</v>
      </c>
      <c r="K36" s="4" t="str">
        <f t="shared" si="0"/>
        <v>Κάρλα</v>
      </c>
      <c r="L36" s="23">
        <f t="shared" si="0"/>
        <v>0</v>
      </c>
      <c r="M36" s="23">
        <f t="shared" si="0"/>
        <v>0</v>
      </c>
      <c r="N36" s="23" t="e">
        <f t="shared" si="2"/>
        <v>#DIV/0!</v>
      </c>
      <c r="O36" s="23" t="e">
        <f t="shared" si="2"/>
        <v>#DIV/0!</v>
      </c>
      <c r="R36" s="4" t="str">
        <f t="shared" si="1"/>
        <v>Κάρλα</v>
      </c>
      <c r="S36" s="23">
        <f t="shared" si="1"/>
        <v>0</v>
      </c>
      <c r="T36" s="23">
        <f t="shared" si="1"/>
        <v>0</v>
      </c>
      <c r="U36" s="23" t="e">
        <f t="shared" si="3"/>
        <v>#DIV/0!</v>
      </c>
      <c r="V36" s="23" t="e">
        <f t="shared" si="3"/>
        <v>#DIV/0!</v>
      </c>
    </row>
    <row r="37" spans="2:22" x14ac:dyDescent="0.2">
      <c r="K37" s="4" t="str">
        <f t="shared" si="0"/>
        <v>Μουζάκι - Πύλη</v>
      </c>
      <c r="L37" s="23">
        <f t="shared" si="0"/>
        <v>0</v>
      </c>
      <c r="M37" s="23">
        <f t="shared" si="0"/>
        <v>0</v>
      </c>
      <c r="N37" s="23" t="e">
        <f t="shared" si="2"/>
        <v>#DIV/0!</v>
      </c>
      <c r="O37" s="23" t="e">
        <f t="shared" si="2"/>
        <v>#DIV/0!</v>
      </c>
      <c r="R37" s="4" t="str">
        <f t="shared" si="1"/>
        <v>Μουζάκι - Πύλη</v>
      </c>
      <c r="S37" s="23">
        <f t="shared" si="1"/>
        <v>0</v>
      </c>
      <c r="T37" s="23">
        <f t="shared" si="1"/>
        <v>0</v>
      </c>
      <c r="U37" s="23" t="e">
        <f t="shared" si="3"/>
        <v>#DIV/0!</v>
      </c>
      <c r="V37" s="23" t="e">
        <f t="shared" si="3"/>
        <v>#DIV/0!</v>
      </c>
    </row>
    <row r="38" spans="2:22" x14ac:dyDescent="0.2">
      <c r="K38" s="4" t="str">
        <f t="shared" si="0"/>
        <v>Καλούδα</v>
      </c>
      <c r="L38" s="23">
        <f t="shared" si="0"/>
        <v>0</v>
      </c>
      <c r="M38" s="23">
        <f t="shared" si="0"/>
        <v>0</v>
      </c>
      <c r="N38" s="23" t="e">
        <f t="shared" si="2"/>
        <v>#DIV/0!</v>
      </c>
      <c r="O38" s="23" t="e">
        <f t="shared" si="2"/>
        <v>#DIV/0!</v>
      </c>
      <c r="R38" s="4" t="str">
        <f t="shared" si="1"/>
        <v>Καλούδα</v>
      </c>
      <c r="S38" s="23">
        <f t="shared" si="1"/>
        <v>0</v>
      </c>
      <c r="T38" s="23">
        <f t="shared" si="1"/>
        <v>0</v>
      </c>
      <c r="U38" s="23" t="e">
        <f t="shared" si="3"/>
        <v>#DIV/0!</v>
      </c>
      <c r="V38" s="23" t="e">
        <f t="shared" si="3"/>
        <v>#DIV/0!</v>
      </c>
    </row>
    <row r="39" spans="2:22" x14ac:dyDescent="0.2">
      <c r="B39" s="24" t="s">
        <v>17</v>
      </c>
      <c r="K39" s="4" t="str">
        <f t="shared" si="0"/>
        <v>Παλιοδερλί</v>
      </c>
      <c r="L39" s="23">
        <f t="shared" si="0"/>
        <v>0</v>
      </c>
      <c r="M39" s="23">
        <f t="shared" si="0"/>
        <v>0</v>
      </c>
      <c r="N39" s="23" t="e">
        <f t="shared" si="2"/>
        <v>#DIV/0!</v>
      </c>
      <c r="O39" s="23" t="e">
        <f t="shared" si="2"/>
        <v>#DIV/0!</v>
      </c>
      <c r="R39" s="4" t="str">
        <f t="shared" si="1"/>
        <v>Παλιοδερλί</v>
      </c>
      <c r="S39" s="23">
        <f t="shared" si="1"/>
        <v>0</v>
      </c>
      <c r="T39" s="23">
        <f t="shared" si="1"/>
        <v>0</v>
      </c>
      <c r="U39" s="23" t="e">
        <f t="shared" si="3"/>
        <v>#DIV/0!</v>
      </c>
      <c r="V39" s="23" t="e">
        <f t="shared" si="3"/>
        <v>#DIV/0!</v>
      </c>
    </row>
    <row r="40" spans="2:22" x14ac:dyDescent="0.2">
      <c r="B40" s="16"/>
      <c r="C40" s="17"/>
      <c r="F40" s="16"/>
      <c r="G40" s="17"/>
      <c r="K40" s="4" t="str">
        <f t="shared" si="0"/>
        <v>Νεοχώρι</v>
      </c>
      <c r="L40" s="23">
        <f t="shared" si="0"/>
        <v>0</v>
      </c>
      <c r="M40" s="23">
        <f t="shared" si="0"/>
        <v>0</v>
      </c>
      <c r="N40" s="23" t="e">
        <f t="shared" si="2"/>
        <v>#DIV/0!</v>
      </c>
      <c r="O40" s="23" t="e">
        <f t="shared" si="2"/>
        <v>#DIV/0!</v>
      </c>
      <c r="R40" s="4" t="str">
        <f t="shared" si="1"/>
        <v>Νεοχώρι</v>
      </c>
      <c r="S40" s="23">
        <f t="shared" si="1"/>
        <v>0</v>
      </c>
      <c r="T40" s="23">
        <f t="shared" si="1"/>
        <v>0</v>
      </c>
      <c r="U40" s="23" t="e">
        <f t="shared" si="3"/>
        <v>#DIV/0!</v>
      </c>
      <c r="V40" s="23" t="e">
        <f t="shared" si="3"/>
        <v>#DIV/0!</v>
      </c>
    </row>
    <row r="41" spans="2:22" x14ac:dyDescent="0.2">
      <c r="B41" s="16"/>
      <c r="C41" s="17"/>
      <c r="F41" s="16"/>
      <c r="G41" s="17"/>
      <c r="K41" s="4" t="str">
        <f t="shared" si="0"/>
        <v>Παλαιομονάστηρο</v>
      </c>
      <c r="L41" s="23">
        <f t="shared" si="0"/>
        <v>0</v>
      </c>
      <c r="M41" s="23">
        <f t="shared" si="0"/>
        <v>0</v>
      </c>
      <c r="N41" s="23" t="e">
        <f t="shared" si="2"/>
        <v>#DIV/0!</v>
      </c>
      <c r="O41" s="23" t="e">
        <f t="shared" si="2"/>
        <v>#DIV/0!</v>
      </c>
      <c r="R41" s="4" t="str">
        <f t="shared" si="1"/>
        <v>Παλαιομονάστηρο</v>
      </c>
      <c r="S41" s="23">
        <f t="shared" si="1"/>
        <v>0</v>
      </c>
      <c r="T41" s="23">
        <f t="shared" si="1"/>
        <v>0</v>
      </c>
      <c r="U41" s="23" t="e">
        <f t="shared" si="3"/>
        <v>#DIV/0!</v>
      </c>
      <c r="V41" s="23" t="e">
        <f t="shared" si="3"/>
        <v>#DIV/0!</v>
      </c>
    </row>
    <row r="42" spans="2:22" x14ac:dyDescent="0.2">
      <c r="B42" s="19"/>
      <c r="C42" s="17"/>
      <c r="F42" s="19"/>
      <c r="G42" s="17"/>
      <c r="K42" s="4" t="str">
        <f>B150</f>
        <v>Λοιπά μικρά φράγματα Πηνειού</v>
      </c>
      <c r="L42" s="23">
        <f t="shared" si="0"/>
        <v>0</v>
      </c>
      <c r="M42" s="23">
        <f t="shared" si="0"/>
        <v>0</v>
      </c>
      <c r="N42" s="23" t="e">
        <f t="shared" si="2"/>
        <v>#DIV/0!</v>
      </c>
      <c r="O42" s="23" t="e">
        <f t="shared" si="2"/>
        <v>#DIV/0!</v>
      </c>
      <c r="R42" s="4" t="str">
        <f t="shared" si="1"/>
        <v>Λοιπά μικρά φράγματα Πηνειού</v>
      </c>
      <c r="S42" s="23">
        <f t="shared" si="1"/>
        <v>0</v>
      </c>
      <c r="T42" s="23">
        <f t="shared" si="1"/>
        <v>0</v>
      </c>
      <c r="U42" s="23" t="e">
        <f t="shared" si="3"/>
        <v>#DIV/0!</v>
      </c>
      <c r="V42" s="23" t="e">
        <f t="shared" si="3"/>
        <v>#DIV/0!</v>
      </c>
    </row>
    <row r="43" spans="2:22" x14ac:dyDescent="0.2">
      <c r="B43" s="16"/>
      <c r="C43" s="21"/>
      <c r="D43" s="6"/>
      <c r="F43" s="16"/>
      <c r="G43" s="21"/>
      <c r="H43" s="6"/>
      <c r="K43" s="4" t="str">
        <f t="shared" si="0"/>
        <v>Έργα Κατηγορίας 2</v>
      </c>
      <c r="L43" s="4"/>
      <c r="M43" s="4"/>
      <c r="N43" s="23"/>
      <c r="O43" s="23"/>
      <c r="R43" s="4" t="str">
        <f t="shared" si="1"/>
        <v>Έργα Κατηγορίας 2</v>
      </c>
      <c r="S43" s="23"/>
      <c r="T43" s="23"/>
      <c r="U43" s="23"/>
      <c r="V43" s="23"/>
    </row>
    <row r="44" spans="2:22" x14ac:dyDescent="0.2">
      <c r="B44" s="16"/>
      <c r="C44" s="22"/>
      <c r="D44" s="6"/>
      <c r="F44" s="16"/>
      <c r="G44" s="22"/>
      <c r="H44" s="6"/>
      <c r="K44" s="4" t="str">
        <f>B152</f>
        <v>Κρύα Βρύση</v>
      </c>
      <c r="L44" s="23">
        <f t="shared" si="0"/>
        <v>0</v>
      </c>
      <c r="M44" s="23">
        <f t="shared" si="0"/>
        <v>0</v>
      </c>
      <c r="N44" s="23" t="e">
        <f t="shared" si="2"/>
        <v>#DIV/0!</v>
      </c>
      <c r="O44" s="23" t="e">
        <f t="shared" si="2"/>
        <v>#DIV/0!</v>
      </c>
      <c r="R44" s="4" t="str">
        <f t="shared" si="1"/>
        <v>Κρύα Βρύση</v>
      </c>
      <c r="S44" s="23">
        <f t="shared" si="1"/>
        <v>0</v>
      </c>
      <c r="T44" s="23">
        <f t="shared" si="1"/>
        <v>0</v>
      </c>
      <c r="U44" s="23" t="e">
        <f t="shared" si="3"/>
        <v>#DIV/0!</v>
      </c>
      <c r="V44" s="23" t="e">
        <f t="shared" si="3"/>
        <v>#DIV/0!</v>
      </c>
    </row>
    <row r="45" spans="2:22" x14ac:dyDescent="0.2">
      <c r="B45" s="16"/>
      <c r="C45" s="22"/>
      <c r="D45" s="6"/>
      <c r="F45" s="16"/>
      <c r="G45" s="22"/>
      <c r="H45" s="6"/>
      <c r="K45" s="4" t="str">
        <f t="shared" si="0"/>
        <v>Θεόπετρα</v>
      </c>
      <c r="L45" s="23">
        <f t="shared" si="0"/>
        <v>0</v>
      </c>
      <c r="M45" s="23">
        <f t="shared" si="0"/>
        <v>0</v>
      </c>
      <c r="N45" s="23" t="e">
        <f t="shared" si="2"/>
        <v>#DIV/0!</v>
      </c>
      <c r="O45" s="23" t="e">
        <f t="shared" si="2"/>
        <v>#DIV/0!</v>
      </c>
      <c r="R45" s="4" t="str">
        <f t="shared" si="1"/>
        <v>Θεόπετρα</v>
      </c>
      <c r="S45" s="23">
        <f t="shared" si="1"/>
        <v>0</v>
      </c>
      <c r="T45" s="23">
        <f t="shared" si="1"/>
        <v>0</v>
      </c>
      <c r="U45" s="23" t="e">
        <f t="shared" si="3"/>
        <v>#DIV/0!</v>
      </c>
      <c r="V45" s="23" t="e">
        <f t="shared" si="3"/>
        <v>#DIV/0!</v>
      </c>
    </row>
    <row r="46" spans="2:22" x14ac:dyDescent="0.2">
      <c r="B46" s="16"/>
      <c r="C46" s="22"/>
      <c r="D46" s="6"/>
      <c r="F46" s="16"/>
      <c r="G46" s="22"/>
      <c r="H46" s="6"/>
    </row>
    <row r="49" spans="2:8" x14ac:dyDescent="0.2">
      <c r="B49" s="15"/>
    </row>
    <row r="50" spans="2:8" x14ac:dyDescent="0.2">
      <c r="B50" s="16"/>
      <c r="C50" s="17"/>
      <c r="F50" s="16"/>
      <c r="G50" s="17"/>
    </row>
    <row r="51" spans="2:8" x14ac:dyDescent="0.2">
      <c r="B51" s="16"/>
      <c r="C51" s="17"/>
      <c r="F51" s="16"/>
      <c r="G51" s="17"/>
    </row>
    <row r="52" spans="2:8" x14ac:dyDescent="0.2">
      <c r="B52" s="19"/>
      <c r="C52" s="17"/>
      <c r="F52" s="19"/>
      <c r="G52" s="17"/>
    </row>
    <row r="53" spans="2:8" x14ac:dyDescent="0.2">
      <c r="B53" s="16"/>
      <c r="C53" s="21"/>
      <c r="D53" s="6"/>
      <c r="F53" s="16"/>
      <c r="G53" s="21"/>
      <c r="H53" s="6"/>
    </row>
    <row r="54" spans="2:8" x14ac:dyDescent="0.2">
      <c r="B54" s="16"/>
      <c r="C54" s="22"/>
      <c r="D54" s="6"/>
      <c r="F54" s="16"/>
      <c r="G54" s="22"/>
      <c r="H54" s="6"/>
    </row>
    <row r="55" spans="2:8" x14ac:dyDescent="0.2">
      <c r="B55" s="16"/>
      <c r="C55" s="22"/>
      <c r="D55" s="6"/>
      <c r="F55" s="16"/>
      <c r="G55" s="22"/>
      <c r="H55" s="6"/>
    </row>
    <row r="56" spans="2:8" x14ac:dyDescent="0.2">
      <c r="B56" s="16"/>
      <c r="C56" s="22"/>
      <c r="D56" s="6"/>
      <c r="F56" s="16"/>
      <c r="G56" s="22"/>
      <c r="H56" s="6"/>
    </row>
    <row r="59" spans="2:8" x14ac:dyDescent="0.2">
      <c r="B59" s="15"/>
    </row>
    <row r="60" spans="2:8" x14ac:dyDescent="0.2">
      <c r="B60" s="16"/>
      <c r="C60" s="17"/>
      <c r="F60" s="16"/>
      <c r="G60" s="17"/>
    </row>
    <row r="61" spans="2:8" x14ac:dyDescent="0.2">
      <c r="B61" s="16"/>
      <c r="C61" s="17"/>
      <c r="F61" s="16"/>
      <c r="G61" s="17"/>
    </row>
    <row r="62" spans="2:8" x14ac:dyDescent="0.2">
      <c r="B62" s="19"/>
      <c r="C62" s="17"/>
      <c r="F62" s="19"/>
      <c r="G62" s="17"/>
    </row>
    <row r="63" spans="2:8" x14ac:dyDescent="0.2">
      <c r="B63" s="16"/>
      <c r="C63" s="21"/>
      <c r="D63" s="6"/>
      <c r="F63" s="16"/>
      <c r="G63" s="21"/>
      <c r="H63" s="6"/>
    </row>
    <row r="64" spans="2:8" x14ac:dyDescent="0.2">
      <c r="B64" s="16"/>
      <c r="C64" s="22"/>
      <c r="D64" s="6"/>
      <c r="F64" s="16"/>
      <c r="G64" s="22"/>
      <c r="H64" s="6"/>
    </row>
    <row r="65" spans="2:8" x14ac:dyDescent="0.2">
      <c r="B65" s="16"/>
      <c r="C65" s="22"/>
      <c r="D65" s="6"/>
      <c r="F65" s="16"/>
      <c r="G65" s="22"/>
      <c r="H65" s="6"/>
    </row>
    <row r="66" spans="2:8" x14ac:dyDescent="0.2">
      <c r="B66" s="16"/>
      <c r="C66" s="22"/>
      <c r="D66" s="6"/>
      <c r="F66" s="16"/>
      <c r="G66" s="22"/>
      <c r="H66" s="6"/>
    </row>
    <row r="69" spans="2:8" x14ac:dyDescent="0.2">
      <c r="B69" s="15"/>
    </row>
    <row r="70" spans="2:8" x14ac:dyDescent="0.2">
      <c r="B70" s="16"/>
      <c r="C70" s="17"/>
      <c r="F70" s="16"/>
      <c r="G70" s="17"/>
    </row>
    <row r="71" spans="2:8" x14ac:dyDescent="0.2">
      <c r="B71" s="16"/>
      <c r="C71" s="17"/>
      <c r="F71" s="16"/>
      <c r="G71" s="17"/>
    </row>
    <row r="72" spans="2:8" x14ac:dyDescent="0.2">
      <c r="B72" s="19"/>
      <c r="C72" s="17"/>
      <c r="F72" s="19"/>
      <c r="G72" s="17"/>
    </row>
    <row r="73" spans="2:8" x14ac:dyDescent="0.2">
      <c r="B73" s="16"/>
      <c r="C73" s="21"/>
      <c r="D73" s="6"/>
      <c r="F73" s="16"/>
      <c r="G73" s="21"/>
      <c r="H73" s="6"/>
    </row>
    <row r="74" spans="2:8" x14ac:dyDescent="0.2">
      <c r="B74" s="16"/>
      <c r="C74" s="22"/>
      <c r="D74" s="6"/>
      <c r="F74" s="16"/>
      <c r="G74" s="22"/>
      <c r="H74" s="6"/>
    </row>
    <row r="75" spans="2:8" x14ac:dyDescent="0.2">
      <c r="B75" s="16"/>
      <c r="C75" s="22"/>
      <c r="D75" s="6"/>
      <c r="F75" s="16"/>
      <c r="G75" s="22"/>
      <c r="H75" s="6"/>
    </row>
    <row r="76" spans="2:8" x14ac:dyDescent="0.2">
      <c r="B76" s="16"/>
      <c r="C76" s="22"/>
      <c r="D76" s="6"/>
      <c r="F76" s="16"/>
      <c r="G76" s="22"/>
      <c r="H76" s="6"/>
    </row>
    <row r="79" spans="2:8" x14ac:dyDescent="0.2">
      <c r="B79" s="15"/>
    </row>
    <row r="80" spans="2:8" x14ac:dyDescent="0.2">
      <c r="B80" s="16"/>
      <c r="C80" s="17"/>
      <c r="F80" s="16"/>
      <c r="G80" s="17"/>
    </row>
    <row r="81" spans="2:8" x14ac:dyDescent="0.2">
      <c r="B81" s="16"/>
      <c r="C81" s="17"/>
      <c r="F81" s="16"/>
      <c r="G81" s="17"/>
    </row>
    <row r="82" spans="2:8" x14ac:dyDescent="0.2">
      <c r="B82" s="19"/>
      <c r="C82" s="17"/>
      <c r="F82" s="19"/>
      <c r="G82" s="17"/>
    </row>
    <row r="83" spans="2:8" x14ac:dyDescent="0.2">
      <c r="B83" s="16"/>
      <c r="C83" s="21"/>
      <c r="D83" s="6"/>
      <c r="F83" s="16"/>
      <c r="G83" s="21"/>
      <c r="H83" s="6"/>
    </row>
    <row r="84" spans="2:8" x14ac:dyDescent="0.2">
      <c r="B84" s="16"/>
      <c r="C84" s="22"/>
      <c r="D84" s="6"/>
      <c r="F84" s="16"/>
      <c r="G84" s="22"/>
      <c r="H84" s="6"/>
    </row>
    <row r="85" spans="2:8" x14ac:dyDescent="0.2">
      <c r="B85" s="16"/>
      <c r="C85" s="22"/>
      <c r="D85" s="6"/>
      <c r="F85" s="16"/>
      <c r="G85" s="22"/>
      <c r="H85" s="6"/>
    </row>
    <row r="86" spans="2:8" x14ac:dyDescent="0.2">
      <c r="B86" s="16"/>
      <c r="C86" s="22"/>
      <c r="D86" s="6"/>
      <c r="F86" s="16"/>
      <c r="G86" s="22"/>
      <c r="H86" s="6"/>
    </row>
    <row r="89" spans="2:8" x14ac:dyDescent="0.2">
      <c r="B89" s="15"/>
    </row>
    <row r="90" spans="2:8" x14ac:dyDescent="0.2">
      <c r="B90" s="16"/>
      <c r="C90" s="17"/>
      <c r="F90" s="16"/>
      <c r="G90" s="17"/>
    </row>
    <row r="91" spans="2:8" x14ac:dyDescent="0.2">
      <c r="B91" s="16"/>
      <c r="C91" s="17"/>
      <c r="F91" s="16"/>
      <c r="G91" s="17"/>
    </row>
    <row r="92" spans="2:8" x14ac:dyDescent="0.2">
      <c r="B92" s="19"/>
      <c r="C92" s="17"/>
      <c r="F92" s="19"/>
      <c r="G92" s="17"/>
    </row>
    <row r="93" spans="2:8" x14ac:dyDescent="0.2">
      <c r="B93" s="16"/>
      <c r="C93" s="21"/>
      <c r="D93" s="6"/>
      <c r="F93" s="16"/>
      <c r="G93" s="21"/>
      <c r="H93" s="6"/>
    </row>
    <row r="94" spans="2:8" x14ac:dyDescent="0.2">
      <c r="B94" s="16"/>
      <c r="C94" s="22"/>
      <c r="D94" s="6"/>
      <c r="F94" s="16"/>
      <c r="G94" s="22"/>
      <c r="H94" s="6"/>
    </row>
    <row r="95" spans="2:8" x14ac:dyDescent="0.2">
      <c r="B95" s="16"/>
      <c r="C95" s="22"/>
      <c r="D95" s="6"/>
      <c r="F95" s="16"/>
      <c r="G95" s="22"/>
      <c r="H95" s="6"/>
    </row>
    <row r="96" spans="2:8" x14ac:dyDescent="0.2">
      <c r="B96" s="16"/>
      <c r="C96" s="22"/>
      <c r="D96" s="6"/>
      <c r="F96" s="16"/>
      <c r="G96" s="22"/>
      <c r="H96" s="6"/>
    </row>
    <row r="99" spans="2:8" x14ac:dyDescent="0.2">
      <c r="B99" s="15"/>
    </row>
    <row r="100" spans="2:8" x14ac:dyDescent="0.2">
      <c r="B100" s="16"/>
      <c r="C100" s="17"/>
      <c r="F100" s="16"/>
      <c r="G100" s="17"/>
    </row>
    <row r="101" spans="2:8" x14ac:dyDescent="0.2">
      <c r="B101" s="16"/>
      <c r="C101" s="17"/>
      <c r="F101" s="16"/>
      <c r="G101" s="17"/>
    </row>
    <row r="102" spans="2:8" x14ac:dyDescent="0.2">
      <c r="B102" s="19"/>
      <c r="C102" s="17"/>
      <c r="F102" s="19"/>
      <c r="G102" s="17"/>
    </row>
    <row r="103" spans="2:8" x14ac:dyDescent="0.2">
      <c r="B103" s="16"/>
      <c r="C103" s="21"/>
      <c r="D103" s="6"/>
      <c r="F103" s="16"/>
      <c r="G103" s="21"/>
      <c r="H103" s="6"/>
    </row>
    <row r="104" spans="2:8" x14ac:dyDescent="0.2">
      <c r="B104" s="16"/>
      <c r="C104" s="22"/>
      <c r="D104" s="6"/>
      <c r="F104" s="16"/>
      <c r="G104" s="22"/>
      <c r="H104" s="6"/>
    </row>
    <row r="105" spans="2:8" x14ac:dyDescent="0.2">
      <c r="B105" s="16"/>
      <c r="C105" s="22"/>
      <c r="D105" s="6"/>
      <c r="F105" s="16"/>
      <c r="G105" s="22"/>
      <c r="H105" s="6"/>
    </row>
    <row r="106" spans="2:8" x14ac:dyDescent="0.2">
      <c r="B106" s="16"/>
      <c r="C106" s="22"/>
      <c r="D106" s="6"/>
      <c r="F106" s="16"/>
      <c r="G106" s="22"/>
      <c r="H106" s="6"/>
    </row>
    <row r="109" spans="2:8" x14ac:dyDescent="0.2">
      <c r="B109" s="15"/>
    </row>
    <row r="110" spans="2:8" x14ac:dyDescent="0.2">
      <c r="B110" s="16"/>
      <c r="C110" s="17"/>
      <c r="F110" s="16"/>
      <c r="G110" s="17"/>
    </row>
    <row r="111" spans="2:8" x14ac:dyDescent="0.2">
      <c r="B111" s="16"/>
      <c r="C111" s="17"/>
      <c r="F111" s="16"/>
      <c r="G111" s="17"/>
    </row>
    <row r="112" spans="2:8" x14ac:dyDescent="0.2">
      <c r="B112" s="19"/>
      <c r="C112" s="17"/>
      <c r="F112" s="19"/>
      <c r="G112" s="17"/>
    </row>
    <row r="113" spans="2:8" x14ac:dyDescent="0.2">
      <c r="B113" s="16"/>
      <c r="C113" s="21"/>
      <c r="D113" s="6"/>
      <c r="F113" s="16"/>
      <c r="G113" s="21"/>
      <c r="H113" s="6"/>
    </row>
    <row r="114" spans="2:8" x14ac:dyDescent="0.2">
      <c r="B114" s="16"/>
      <c r="C114" s="22"/>
      <c r="D114" s="6"/>
      <c r="F114" s="16"/>
      <c r="G114" s="22"/>
      <c r="H114" s="6"/>
    </row>
    <row r="115" spans="2:8" x14ac:dyDescent="0.2">
      <c r="B115" s="16"/>
      <c r="C115" s="22"/>
      <c r="D115" s="6"/>
      <c r="F115" s="16"/>
      <c r="G115" s="22"/>
      <c r="H115" s="6"/>
    </row>
    <row r="116" spans="2:8" x14ac:dyDescent="0.2">
      <c r="B116" s="16"/>
      <c r="C116" s="22"/>
      <c r="D116" s="6"/>
      <c r="F116" s="16"/>
      <c r="G116" s="22"/>
      <c r="H116" s="6"/>
    </row>
    <row r="119" spans="2:8" x14ac:dyDescent="0.2">
      <c r="B119" s="15"/>
    </row>
    <row r="120" spans="2:8" x14ac:dyDescent="0.2">
      <c r="B120" s="16"/>
      <c r="C120" s="17"/>
      <c r="F120" s="16"/>
      <c r="G120" s="17"/>
    </row>
    <row r="121" spans="2:8" x14ac:dyDescent="0.2">
      <c r="B121" s="16"/>
      <c r="C121" s="17"/>
      <c r="F121" s="16"/>
      <c r="G121" s="17"/>
    </row>
    <row r="122" spans="2:8" x14ac:dyDescent="0.2">
      <c r="B122" s="19"/>
      <c r="C122" s="17"/>
      <c r="F122" s="19"/>
      <c r="G122" s="17"/>
    </row>
    <row r="123" spans="2:8" x14ac:dyDescent="0.2">
      <c r="B123" s="16"/>
      <c r="C123" s="21"/>
      <c r="D123" s="6"/>
      <c r="F123" s="16"/>
      <c r="G123" s="21"/>
      <c r="H123" s="6"/>
    </row>
    <row r="124" spans="2:8" x14ac:dyDescent="0.2">
      <c r="B124" s="16"/>
      <c r="C124" s="22"/>
      <c r="D124" s="6"/>
      <c r="F124" s="16"/>
      <c r="G124" s="22"/>
      <c r="H124" s="6"/>
    </row>
    <row r="125" spans="2:8" x14ac:dyDescent="0.2">
      <c r="B125" s="16"/>
      <c r="C125" s="22"/>
      <c r="D125" s="6"/>
      <c r="F125" s="16"/>
      <c r="G125" s="22"/>
      <c r="H125" s="6"/>
    </row>
    <row r="126" spans="2:8" x14ac:dyDescent="0.2">
      <c r="B126" s="16"/>
      <c r="C126" s="22"/>
      <c r="D126" s="6"/>
      <c r="F126" s="16"/>
      <c r="G126" s="22"/>
      <c r="H126" s="6"/>
    </row>
    <row r="129" spans="2:8" x14ac:dyDescent="0.2">
      <c r="B129" s="15"/>
    </row>
    <row r="130" spans="2:8" x14ac:dyDescent="0.2">
      <c r="B130" s="16"/>
      <c r="C130" s="17"/>
      <c r="F130" s="16"/>
      <c r="G130" s="17"/>
    </row>
    <row r="131" spans="2:8" x14ac:dyDescent="0.2">
      <c r="B131" s="16"/>
      <c r="C131" s="17"/>
      <c r="F131" s="16"/>
      <c r="G131" s="17"/>
    </row>
    <row r="132" spans="2:8" x14ac:dyDescent="0.2">
      <c r="B132" s="19"/>
      <c r="C132" s="17"/>
      <c r="F132" s="19"/>
      <c r="G132" s="17"/>
    </row>
    <row r="133" spans="2:8" x14ac:dyDescent="0.2">
      <c r="B133" s="16"/>
      <c r="C133" s="21"/>
      <c r="D133" s="6"/>
      <c r="F133" s="16"/>
      <c r="G133" s="21"/>
      <c r="H133" s="6"/>
    </row>
    <row r="134" spans="2:8" x14ac:dyDescent="0.2">
      <c r="B134" s="16"/>
      <c r="C134" s="22"/>
      <c r="D134" s="6"/>
      <c r="F134" s="16"/>
      <c r="G134" s="22"/>
      <c r="H134" s="6"/>
    </row>
    <row r="135" spans="2:8" x14ac:dyDescent="0.2">
      <c r="B135" s="16"/>
      <c r="C135" s="22"/>
      <c r="D135" s="6"/>
      <c r="F135" s="16"/>
      <c r="G135" s="22"/>
      <c r="H135" s="6"/>
    </row>
    <row r="136" spans="2:8" x14ac:dyDescent="0.2">
      <c r="B136" s="16"/>
      <c r="C136" s="22"/>
      <c r="D136" s="6"/>
      <c r="F136" s="16"/>
      <c r="G136" s="22"/>
      <c r="H136" s="6"/>
    </row>
    <row r="140" spans="2:8" ht="27" x14ac:dyDescent="0.2">
      <c r="B140" s="9" t="s">
        <v>9</v>
      </c>
      <c r="C140" s="25" t="s">
        <v>36</v>
      </c>
      <c r="D140" s="25" t="s">
        <v>37</v>
      </c>
    </row>
    <row r="141" spans="2:8" x14ac:dyDescent="0.2">
      <c r="B141" s="11" t="s">
        <v>15</v>
      </c>
      <c r="C141" s="4"/>
      <c r="D141" s="4"/>
    </row>
    <row r="142" spans="2:8" x14ac:dyDescent="0.2">
      <c r="B142" s="11" t="s">
        <v>16</v>
      </c>
      <c r="C142" s="23">
        <f>C36</f>
        <v>4.4162541741175787E-2</v>
      </c>
      <c r="D142" s="23">
        <f>G36</f>
        <v>5.1150564566860013E-2</v>
      </c>
    </row>
    <row r="143" spans="2:8" x14ac:dyDescent="0.2">
      <c r="B143" s="11" t="s">
        <v>17</v>
      </c>
      <c r="C143" s="23">
        <f>C46</f>
        <v>0</v>
      </c>
      <c r="D143" s="23">
        <f>G46</f>
        <v>0</v>
      </c>
    </row>
    <row r="144" spans="2:8" x14ac:dyDescent="0.2">
      <c r="B144" s="11" t="s">
        <v>18</v>
      </c>
      <c r="C144" s="23">
        <f>C56</f>
        <v>0</v>
      </c>
      <c r="D144" s="23">
        <f>G56</f>
        <v>0</v>
      </c>
    </row>
    <row r="145" spans="2:4" x14ac:dyDescent="0.2">
      <c r="B145" s="11" t="s">
        <v>19</v>
      </c>
      <c r="C145" s="23">
        <f>C66</f>
        <v>0</v>
      </c>
      <c r="D145" s="23">
        <f>G66</f>
        <v>0</v>
      </c>
    </row>
    <row r="146" spans="2:4" x14ac:dyDescent="0.2">
      <c r="B146" s="11" t="s">
        <v>20</v>
      </c>
      <c r="C146" s="23">
        <f>C76</f>
        <v>0</v>
      </c>
      <c r="D146" s="23">
        <f>G76</f>
        <v>0</v>
      </c>
    </row>
    <row r="147" spans="2:4" x14ac:dyDescent="0.2">
      <c r="B147" s="11" t="s">
        <v>21</v>
      </c>
      <c r="C147" s="23">
        <f>C86</f>
        <v>0</v>
      </c>
      <c r="D147" s="23">
        <f>G86</f>
        <v>0</v>
      </c>
    </row>
    <row r="148" spans="2:4" x14ac:dyDescent="0.2">
      <c r="B148" s="11" t="s">
        <v>22</v>
      </c>
      <c r="C148" s="23">
        <f>C96</f>
        <v>0</v>
      </c>
      <c r="D148" s="23">
        <f>G96</f>
        <v>0</v>
      </c>
    </row>
    <row r="149" spans="2:4" x14ac:dyDescent="0.2">
      <c r="B149" s="11" t="s">
        <v>23</v>
      </c>
      <c r="C149" s="23">
        <f>C106</f>
        <v>0</v>
      </c>
      <c r="D149" s="23">
        <f>G106</f>
        <v>0</v>
      </c>
    </row>
    <row r="150" spans="2:4" x14ac:dyDescent="0.2">
      <c r="B150" s="11" t="s">
        <v>24</v>
      </c>
      <c r="C150" s="23">
        <f>C116</f>
        <v>0</v>
      </c>
      <c r="D150" s="23">
        <f>G116</f>
        <v>0</v>
      </c>
    </row>
    <row r="151" spans="2:4" x14ac:dyDescent="0.2">
      <c r="B151" s="11" t="s">
        <v>25</v>
      </c>
      <c r="C151" s="4"/>
      <c r="D151" s="4"/>
    </row>
    <row r="152" spans="2:4" x14ac:dyDescent="0.2">
      <c r="B152" s="11" t="s">
        <v>26</v>
      </c>
      <c r="C152" s="23">
        <f>C126</f>
        <v>0</v>
      </c>
      <c r="D152" s="23">
        <f>G126</f>
        <v>0</v>
      </c>
    </row>
    <row r="153" spans="2:4" x14ac:dyDescent="0.2">
      <c r="B153" s="11" t="s">
        <v>27</v>
      </c>
      <c r="C153" s="23">
        <f>C136</f>
        <v>0</v>
      </c>
      <c r="D153" s="23">
        <f>G136</f>
        <v>0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7"/>
  <sheetViews>
    <sheetView tabSelected="1" topLeftCell="A88" workbookViewId="0">
      <selection activeCell="D108" sqref="D108"/>
    </sheetView>
  </sheetViews>
  <sheetFormatPr defaultRowHeight="12.75" x14ac:dyDescent="0.2"/>
  <cols>
    <col min="2" max="2" width="33.85546875" customWidth="1"/>
    <col min="3" max="3" width="20.140625" bestFit="1" customWidth="1"/>
    <col min="4" max="4" width="20.42578125" customWidth="1"/>
    <col min="5" max="5" width="19" customWidth="1"/>
    <col min="8" max="8" width="34.28515625" bestFit="1" customWidth="1"/>
    <col min="9" max="9" width="16.7109375" bestFit="1" customWidth="1"/>
    <col min="10" max="10" width="15.85546875" customWidth="1"/>
  </cols>
  <sheetData>
    <row r="2" spans="2:10" x14ac:dyDescent="0.2">
      <c r="B2" s="26" t="s">
        <v>45</v>
      </c>
    </row>
    <row r="3" spans="2:10" x14ac:dyDescent="0.2">
      <c r="B3" s="26" t="s">
        <v>46</v>
      </c>
    </row>
    <row r="4" spans="2:10" x14ac:dyDescent="0.2">
      <c r="B4" s="26" t="s">
        <v>47</v>
      </c>
    </row>
    <row r="5" spans="2:10" x14ac:dyDescent="0.2">
      <c r="B5" s="26"/>
    </row>
    <row r="6" spans="2:10" x14ac:dyDescent="0.2">
      <c r="B6" s="26"/>
    </row>
    <row r="7" spans="2:10" ht="27" x14ac:dyDescent="0.2">
      <c r="B7" s="9" t="s">
        <v>9</v>
      </c>
      <c r="C7" s="27" t="s">
        <v>13</v>
      </c>
      <c r="D7" s="28" t="s">
        <v>48</v>
      </c>
      <c r="E7" s="28" t="s">
        <v>49</v>
      </c>
      <c r="H7" s="9" t="s">
        <v>9</v>
      </c>
      <c r="I7" s="10" t="s">
        <v>50</v>
      </c>
      <c r="J7" s="10" t="s">
        <v>51</v>
      </c>
    </row>
    <row r="8" spans="2:10" x14ac:dyDescent="0.2">
      <c r="B8" s="11" t="s">
        <v>15</v>
      </c>
      <c r="C8" s="29"/>
      <c r="D8" s="30"/>
      <c r="E8" s="30"/>
      <c r="H8" s="11" t="s">
        <v>15</v>
      </c>
      <c r="I8" s="4"/>
      <c r="J8" s="4"/>
    </row>
    <row r="9" spans="2:10" x14ac:dyDescent="0.2">
      <c r="B9" s="11" t="s">
        <v>16</v>
      </c>
      <c r="C9" s="29">
        <v>114</v>
      </c>
      <c r="D9" s="31">
        <f>C9*1000000*0.075/1000000</f>
        <v>8.5500000000000007</v>
      </c>
      <c r="E9" s="32">
        <f>C9*1000000*0.1/1000000</f>
        <v>11.4</v>
      </c>
      <c r="H9" s="11" t="s">
        <v>16</v>
      </c>
      <c r="I9" s="23">
        <f>'[1]Άσκηση Β'!C35</f>
        <v>5.0345297584940401</v>
      </c>
      <c r="J9" s="23">
        <f>'[1]Άσκηση Β'!G35</f>
        <v>5.8311643606220418</v>
      </c>
    </row>
    <row r="10" spans="2:10" x14ac:dyDescent="0.2">
      <c r="B10" s="11" t="s">
        <v>17</v>
      </c>
      <c r="C10" s="12">
        <v>55</v>
      </c>
      <c r="D10" s="31">
        <f t="shared" ref="D10:D20" si="0">C10*1000000*0.075/1000000</f>
        <v>4.125</v>
      </c>
      <c r="E10" s="32">
        <f t="shared" ref="E10:E20" si="1">C10*1000000*0.1/1000000</f>
        <v>5.5</v>
      </c>
      <c r="H10" s="11" t="s">
        <v>17</v>
      </c>
      <c r="I10" s="23">
        <f>'[1]Άσκηση Β'!C45</f>
        <v>1.2724635653336585</v>
      </c>
      <c r="J10" s="23">
        <f>'[1]Άσκηση Β'!G45</f>
        <v>1.4738107724649114</v>
      </c>
    </row>
    <row r="11" spans="2:10" x14ac:dyDescent="0.2">
      <c r="B11" s="11" t="s">
        <v>18</v>
      </c>
      <c r="C11" s="12">
        <v>125</v>
      </c>
      <c r="D11" s="31">
        <f t="shared" si="0"/>
        <v>9.375</v>
      </c>
      <c r="E11" s="32">
        <f t="shared" si="1"/>
        <v>12.5</v>
      </c>
      <c r="H11" s="11" t="s">
        <v>18</v>
      </c>
      <c r="I11" s="23">
        <f>'[1]Άσκηση Β'!C55</f>
        <v>7.1368608664366056</v>
      </c>
      <c r="J11" s="23">
        <f>'[1]Άσκηση Β'!G55</f>
        <v>8.2661560716510252</v>
      </c>
    </row>
    <row r="12" spans="2:10" x14ac:dyDescent="0.2">
      <c r="B12" s="11" t="s">
        <v>19</v>
      </c>
      <c r="C12" s="12">
        <v>122</v>
      </c>
      <c r="D12" s="31">
        <f t="shared" si="0"/>
        <v>9.15</v>
      </c>
      <c r="E12" s="32">
        <f t="shared" si="1"/>
        <v>12.2</v>
      </c>
      <c r="H12" s="11" t="s">
        <v>19</v>
      </c>
      <c r="I12" s="23">
        <f>'[1]Άσκηση Β'!C65</f>
        <v>6.804913849393043</v>
      </c>
      <c r="J12" s="23">
        <f>'[1]Άσκηση Β'!G65</f>
        <v>7.8816836962253962</v>
      </c>
    </row>
    <row r="13" spans="2:10" x14ac:dyDescent="0.2">
      <c r="B13" s="11" t="s">
        <v>20</v>
      </c>
      <c r="C13" s="12">
        <v>30</v>
      </c>
      <c r="D13" s="31">
        <f t="shared" si="0"/>
        <v>2.25</v>
      </c>
      <c r="E13" s="32">
        <f t="shared" si="1"/>
        <v>3</v>
      </c>
      <c r="H13" s="11" t="s">
        <v>20</v>
      </c>
      <c r="I13" s="23">
        <f>'[1]Άσκηση Β'!C75</f>
        <v>1.6044105823772217</v>
      </c>
      <c r="J13" s="23">
        <f>'[1]Άσκηση Β'!G75</f>
        <v>1.8582831478905404</v>
      </c>
    </row>
    <row r="14" spans="2:10" x14ac:dyDescent="0.2">
      <c r="B14" s="11" t="s">
        <v>21</v>
      </c>
      <c r="C14" s="12">
        <v>43</v>
      </c>
      <c r="D14" s="31">
        <f t="shared" si="0"/>
        <v>3.2250000000000001</v>
      </c>
      <c r="E14" s="32">
        <f t="shared" si="1"/>
        <v>4.3</v>
      </c>
      <c r="H14" s="11" t="s">
        <v>21</v>
      </c>
      <c r="I14" s="23">
        <f>'[1]Άσκηση Β'!C85</f>
        <v>3.8727151988415685</v>
      </c>
      <c r="J14" s="23">
        <f>'[1]Άσκηση Β'!G85</f>
        <v>4.4855110466323396</v>
      </c>
    </row>
    <row r="15" spans="2:10" x14ac:dyDescent="0.2">
      <c r="B15" s="11" t="s">
        <v>22</v>
      </c>
      <c r="C15" s="12">
        <v>19</v>
      </c>
      <c r="D15" s="31">
        <f t="shared" si="0"/>
        <v>1.425</v>
      </c>
      <c r="E15" s="32">
        <f t="shared" si="1"/>
        <v>1.9</v>
      </c>
      <c r="H15" s="11" t="s">
        <v>22</v>
      </c>
      <c r="I15" s="23">
        <f>'[1]Άσκηση Β'!C95</f>
        <v>1.7703840908990027</v>
      </c>
      <c r="J15" s="23">
        <f>'[1]Άσκηση Β'!G95</f>
        <v>2.0505193356033553</v>
      </c>
    </row>
    <row r="16" spans="2:10" x14ac:dyDescent="0.2">
      <c r="B16" s="11" t="s">
        <v>23</v>
      </c>
      <c r="C16" s="12">
        <v>15</v>
      </c>
      <c r="D16" s="31">
        <f t="shared" si="0"/>
        <v>1.125</v>
      </c>
      <c r="E16" s="32">
        <f t="shared" si="1"/>
        <v>1.5</v>
      </c>
      <c r="H16" s="11" t="s">
        <v>23</v>
      </c>
      <c r="I16" s="23">
        <f>'[1]Άσκηση Β'!C105</f>
        <v>1.7703840908990027</v>
      </c>
      <c r="J16" s="23">
        <f>'[1]Άσκηση Β'!G115</f>
        <v>4.2932748589195242</v>
      </c>
    </row>
    <row r="17" spans="2:10" x14ac:dyDescent="0.2">
      <c r="B17" s="11" t="s">
        <v>24</v>
      </c>
      <c r="C17" s="12">
        <v>24</v>
      </c>
      <c r="D17" s="31">
        <f t="shared" si="0"/>
        <v>1.8</v>
      </c>
      <c r="E17" s="32">
        <f t="shared" si="1"/>
        <v>2.4</v>
      </c>
      <c r="H17" s="11" t="s">
        <v>24</v>
      </c>
      <c r="I17" s="23">
        <f>'[1]Άσκηση Β'!C115</f>
        <v>3.7067416903197872</v>
      </c>
      <c r="J17" s="23">
        <f>'[1]Άσκηση Β'!G125</f>
        <v>9.4195731979279138</v>
      </c>
    </row>
    <row r="18" spans="2:10" x14ac:dyDescent="0.2">
      <c r="B18" s="11" t="s">
        <v>25</v>
      </c>
      <c r="C18" s="12"/>
      <c r="D18" s="31"/>
      <c r="E18" s="32"/>
      <c r="H18" s="11" t="s">
        <v>25</v>
      </c>
      <c r="I18" s="23"/>
      <c r="J18" s="23"/>
    </row>
    <row r="19" spans="2:10" x14ac:dyDescent="0.2">
      <c r="B19" s="11" t="s">
        <v>26</v>
      </c>
      <c r="C19" s="12">
        <v>210</v>
      </c>
      <c r="D19" s="31">
        <f t="shared" si="0"/>
        <v>15.75</v>
      </c>
      <c r="E19" s="32">
        <f t="shared" si="1"/>
        <v>21</v>
      </c>
      <c r="H19" s="11" t="s">
        <v>26</v>
      </c>
      <c r="I19" s="23">
        <f>'[1]Άσκηση Β'!C125</f>
        <v>8.1327019175672941</v>
      </c>
      <c r="J19" s="23">
        <f>'[1]Άσκηση Β'!G125</f>
        <v>9.4195731979279138</v>
      </c>
    </row>
    <row r="20" spans="2:10" x14ac:dyDescent="0.2">
      <c r="B20" s="11" t="s">
        <v>27</v>
      </c>
      <c r="C20" s="12">
        <v>15</v>
      </c>
      <c r="D20" s="31">
        <f t="shared" si="0"/>
        <v>1.125</v>
      </c>
      <c r="E20" s="32">
        <f t="shared" si="1"/>
        <v>1.5</v>
      </c>
      <c r="H20" s="11" t="s">
        <v>27</v>
      </c>
      <c r="I20" s="23">
        <f>'[1]Άσκηση Β'!C135</f>
        <v>1.7703840908990027</v>
      </c>
      <c r="J20" s="23">
        <f>'[1]Άσκηση Β'!G135</f>
        <v>2.0505193356033553</v>
      </c>
    </row>
    <row r="21" spans="2:10" ht="15.75" x14ac:dyDescent="0.25">
      <c r="B21" s="33"/>
    </row>
    <row r="22" spans="2:10" x14ac:dyDescent="0.2">
      <c r="B22" s="34" t="s">
        <v>52</v>
      </c>
    </row>
    <row r="23" spans="2:10" ht="14.25" x14ac:dyDescent="0.2">
      <c r="B23" t="s">
        <v>53</v>
      </c>
    </row>
    <row r="25" spans="2:10" x14ac:dyDescent="0.2">
      <c r="B25" s="9" t="s">
        <v>9</v>
      </c>
      <c r="C25" s="35" t="s">
        <v>54</v>
      </c>
    </row>
    <row r="26" spans="2:10" x14ac:dyDescent="0.2">
      <c r="B26" s="36" t="s">
        <v>16</v>
      </c>
      <c r="C26" s="31">
        <f>'[1]Άσκηση Β'!N34</f>
        <v>1.6982718168613089</v>
      </c>
    </row>
    <row r="27" spans="2:10" ht="25.5" x14ac:dyDescent="0.2">
      <c r="B27" s="36" t="s">
        <v>17</v>
      </c>
      <c r="C27" s="31">
        <f>'[1]Άσκηση Β'!N35</f>
        <v>3.2417431134213772</v>
      </c>
    </row>
    <row r="28" spans="2:10" x14ac:dyDescent="0.2">
      <c r="B28" s="36" t="s">
        <v>18</v>
      </c>
      <c r="C28" s="31">
        <f>'[1]Άσκηση Β'!N36</f>
        <v>1.3136027415202902</v>
      </c>
    </row>
    <row r="29" spans="2:10" x14ac:dyDescent="0.2">
      <c r="B29" s="36" t="s">
        <v>19</v>
      </c>
      <c r="C29" s="31">
        <f>'[1]Άσκηση Β'!N37</f>
        <v>1.3446165818566718</v>
      </c>
    </row>
    <row r="30" spans="2:10" x14ac:dyDescent="0.2">
      <c r="B30" s="36" t="s">
        <v>20</v>
      </c>
      <c r="C30" s="31">
        <f>'[1]Άσκηση Β'!N38</f>
        <v>1.402384168188558</v>
      </c>
    </row>
    <row r="32" spans="2:10" x14ac:dyDescent="0.2">
      <c r="B32" t="s">
        <v>55</v>
      </c>
    </row>
    <row r="34" spans="2:5" x14ac:dyDescent="0.2">
      <c r="B34" s="37" t="s">
        <v>9</v>
      </c>
      <c r="C34" s="35" t="s">
        <v>54</v>
      </c>
    </row>
    <row r="35" spans="2:5" x14ac:dyDescent="0.2">
      <c r="B35" s="38" t="s">
        <v>56</v>
      </c>
      <c r="C35" s="31">
        <f>C26</f>
        <v>1.6982718168613089</v>
      </c>
    </row>
    <row r="36" spans="2:5" ht="25.5" x14ac:dyDescent="0.2">
      <c r="B36" s="36" t="s">
        <v>57</v>
      </c>
      <c r="C36" s="31">
        <f>C27</f>
        <v>3.2417431134213772</v>
      </c>
    </row>
    <row r="37" spans="2:5" x14ac:dyDescent="0.2">
      <c r="B37" s="38" t="s">
        <v>58</v>
      </c>
      <c r="C37" s="31">
        <f>C30</f>
        <v>1.402384168188558</v>
      </c>
    </row>
    <row r="38" spans="2:5" x14ac:dyDescent="0.2">
      <c r="B38" s="38" t="s">
        <v>59</v>
      </c>
      <c r="C38" s="31">
        <f>C29</f>
        <v>1.3446165818566718</v>
      </c>
    </row>
    <row r="39" spans="2:5" x14ac:dyDescent="0.2">
      <c r="B39" s="38" t="s">
        <v>60</v>
      </c>
      <c r="C39" s="31">
        <f>C28</f>
        <v>1.3136027415202902</v>
      </c>
    </row>
    <row r="42" spans="2:5" x14ac:dyDescent="0.2">
      <c r="B42" s="39" t="s">
        <v>61</v>
      </c>
      <c r="C42" s="39" t="s">
        <v>62</v>
      </c>
      <c r="D42" s="39" t="s">
        <v>63</v>
      </c>
      <c r="E42" s="3" t="s">
        <v>64</v>
      </c>
    </row>
    <row r="43" spans="2:5" x14ac:dyDescent="0.2">
      <c r="B43" s="40" t="s">
        <v>65</v>
      </c>
      <c r="C43" s="31">
        <f>D9</f>
        <v>8.5500000000000007</v>
      </c>
      <c r="D43" s="31">
        <f>I9</f>
        <v>5.0345297584940401</v>
      </c>
      <c r="E43" s="40" t="s">
        <v>66</v>
      </c>
    </row>
    <row r="44" spans="2:5" x14ac:dyDescent="0.2">
      <c r="B44" s="40" t="s">
        <v>67</v>
      </c>
      <c r="C44" s="31">
        <f>C43+D10</f>
        <v>12.675000000000001</v>
      </c>
      <c r="D44" s="41">
        <f>D43+I10</f>
        <v>6.3069933238276983</v>
      </c>
      <c r="E44" s="32">
        <f>(C44-C43)/(D44-D43)</f>
        <v>3.2417431134213777</v>
      </c>
    </row>
    <row r="45" spans="2:5" x14ac:dyDescent="0.2">
      <c r="B45" s="40" t="s">
        <v>68</v>
      </c>
      <c r="C45" s="31">
        <f>C44+D13</f>
        <v>14.925000000000001</v>
      </c>
      <c r="D45" s="41">
        <f>D44+I13</f>
        <v>7.91140390620492</v>
      </c>
      <c r="E45" s="32">
        <f>(C45-C44)/(D45-D44)</f>
        <v>1.402384168188558</v>
      </c>
    </row>
    <row r="46" spans="2:5" x14ac:dyDescent="0.2">
      <c r="B46" s="40" t="s">
        <v>69</v>
      </c>
      <c r="C46" s="31">
        <f>C45+D12</f>
        <v>24.075000000000003</v>
      </c>
      <c r="D46" s="41">
        <f>D45+I12</f>
        <v>14.716317755597963</v>
      </c>
      <c r="E46" s="32">
        <f>(C46-C45)/(D46-D45)</f>
        <v>1.344616581856672</v>
      </c>
    </row>
    <row r="47" spans="2:5" x14ac:dyDescent="0.2">
      <c r="B47" s="40" t="s">
        <v>70</v>
      </c>
      <c r="C47" s="31">
        <f>C46+D11</f>
        <v>33.450000000000003</v>
      </c>
      <c r="D47" s="41">
        <f>D46+I11</f>
        <v>21.853178622034569</v>
      </c>
      <c r="E47" s="32">
        <f>(C47-C46)/(D47-D46)</f>
        <v>1.3136027415202902</v>
      </c>
    </row>
    <row r="50" spans="2:3" x14ac:dyDescent="0.2">
      <c r="B50" s="34" t="s">
        <v>71</v>
      </c>
    </row>
    <row r="51" spans="2:3" ht="14.25" x14ac:dyDescent="0.2">
      <c r="B51" t="s">
        <v>72</v>
      </c>
    </row>
    <row r="53" spans="2:3" x14ac:dyDescent="0.2">
      <c r="B53" s="9" t="s">
        <v>9</v>
      </c>
      <c r="C53" s="35" t="s">
        <v>54</v>
      </c>
    </row>
    <row r="54" spans="2:3" x14ac:dyDescent="0.2">
      <c r="B54" s="36" t="s">
        <v>16</v>
      </c>
      <c r="C54" s="31">
        <f>'[1]Άσκηση Β'!O34</f>
        <v>1.4662594760213423</v>
      </c>
    </row>
    <row r="55" spans="2:3" ht="25.5" x14ac:dyDescent="0.2">
      <c r="B55" s="36" t="s">
        <v>17</v>
      </c>
      <c r="C55" s="31">
        <f>'[1]Άσκηση Β'!O35</f>
        <v>2.7988667724968797</v>
      </c>
    </row>
    <row r="56" spans="2:3" x14ac:dyDescent="0.2">
      <c r="B56" s="36" t="s">
        <v>18</v>
      </c>
      <c r="C56" s="31">
        <f>'[1]Άσκηση Β'!O36</f>
        <v>1.1341426315614558</v>
      </c>
    </row>
    <row r="57" spans="2:3" x14ac:dyDescent="0.2">
      <c r="B57" s="36" t="s">
        <v>19</v>
      </c>
      <c r="C57" s="31">
        <f>'[1]Άσκηση Β'!O37</f>
        <v>1.1609194624724677</v>
      </c>
    </row>
    <row r="58" spans="2:3" x14ac:dyDescent="0.2">
      <c r="B58" s="36" t="s">
        <v>20</v>
      </c>
      <c r="C58" s="31">
        <f>'[1]Άσκηση Β'!O38</f>
        <v>1.2107950301083681</v>
      </c>
    </row>
    <row r="60" spans="2:3" x14ac:dyDescent="0.2">
      <c r="B60" t="s">
        <v>55</v>
      </c>
    </row>
    <row r="62" spans="2:3" x14ac:dyDescent="0.2">
      <c r="B62" s="37" t="s">
        <v>9</v>
      </c>
      <c r="C62" s="35" t="s">
        <v>54</v>
      </c>
    </row>
    <row r="63" spans="2:3" x14ac:dyDescent="0.2">
      <c r="B63" s="38" t="s">
        <v>56</v>
      </c>
      <c r="C63" s="31">
        <f>C54</f>
        <v>1.4662594760213423</v>
      </c>
    </row>
    <row r="64" spans="2:3" ht="25.5" x14ac:dyDescent="0.2">
      <c r="B64" s="36" t="s">
        <v>57</v>
      </c>
      <c r="C64" s="31">
        <f>C55</f>
        <v>2.7988667724968797</v>
      </c>
    </row>
    <row r="65" spans="2:5" x14ac:dyDescent="0.2">
      <c r="B65" s="38" t="s">
        <v>58</v>
      </c>
      <c r="C65" s="31">
        <f>C58</f>
        <v>1.2107950301083681</v>
      </c>
    </row>
    <row r="66" spans="2:5" x14ac:dyDescent="0.2">
      <c r="B66" s="38" t="s">
        <v>59</v>
      </c>
      <c r="C66" s="31">
        <f>C57</f>
        <v>1.1609194624724677</v>
      </c>
    </row>
    <row r="67" spans="2:5" x14ac:dyDescent="0.2">
      <c r="B67" s="38" t="s">
        <v>60</v>
      </c>
      <c r="C67" s="31">
        <f>C56</f>
        <v>1.1341426315614558</v>
      </c>
    </row>
    <row r="70" spans="2:5" x14ac:dyDescent="0.2">
      <c r="B70" s="39" t="s">
        <v>61</v>
      </c>
      <c r="C70" s="39" t="s">
        <v>62</v>
      </c>
      <c r="D70" s="39" t="s">
        <v>63</v>
      </c>
      <c r="E70" s="3" t="s">
        <v>64</v>
      </c>
    </row>
    <row r="71" spans="2:5" x14ac:dyDescent="0.2">
      <c r="B71" s="40" t="s">
        <v>65</v>
      </c>
      <c r="C71" s="31"/>
      <c r="D71" s="31"/>
      <c r="E71" s="40"/>
    </row>
    <row r="72" spans="2:5" x14ac:dyDescent="0.2">
      <c r="B72" s="40" t="s">
        <v>67</v>
      </c>
      <c r="C72" s="31"/>
      <c r="D72" s="31"/>
      <c r="E72" s="32"/>
    </row>
    <row r="73" spans="2:5" x14ac:dyDescent="0.2">
      <c r="B73" s="40" t="s">
        <v>68</v>
      </c>
      <c r="C73" s="31"/>
      <c r="D73" s="31"/>
      <c r="E73" s="32"/>
    </row>
    <row r="74" spans="2:5" x14ac:dyDescent="0.2">
      <c r="B74" s="40" t="s">
        <v>69</v>
      </c>
      <c r="C74" s="31"/>
      <c r="D74" s="31"/>
      <c r="E74" s="32"/>
    </row>
    <row r="75" spans="2:5" x14ac:dyDescent="0.2">
      <c r="B75" s="40" t="s">
        <v>70</v>
      </c>
      <c r="C75" s="31"/>
      <c r="D75" s="31"/>
      <c r="E75" s="32"/>
    </row>
    <row r="78" spans="2:5" x14ac:dyDescent="0.2">
      <c r="B78" s="34" t="s">
        <v>73</v>
      </c>
    </row>
    <row r="79" spans="2:5" ht="14.25" x14ac:dyDescent="0.2">
      <c r="B79" t="s">
        <v>74</v>
      </c>
    </row>
    <row r="81" spans="2:3" x14ac:dyDescent="0.2">
      <c r="B81" s="9" t="s">
        <v>9</v>
      </c>
      <c r="C81" s="35" t="s">
        <v>54</v>
      </c>
    </row>
    <row r="82" spans="2:3" x14ac:dyDescent="0.2">
      <c r="B82" s="36" t="s">
        <v>16</v>
      </c>
      <c r="C82" s="31">
        <f>'[1]Άσκηση Β'!U34</f>
        <v>2.2643624224817454</v>
      </c>
    </row>
    <row r="83" spans="2:3" ht="25.5" x14ac:dyDescent="0.2">
      <c r="B83" s="36" t="s">
        <v>17</v>
      </c>
      <c r="C83" s="31">
        <f>'[1]Άσκηση Β'!U35</f>
        <v>4.3223241512285036</v>
      </c>
    </row>
    <row r="84" spans="2:3" x14ac:dyDescent="0.2">
      <c r="B84" s="36" t="s">
        <v>18</v>
      </c>
      <c r="C84" s="31">
        <f>'[1]Άσκηση Β'!U36</f>
        <v>1.751470322027054</v>
      </c>
    </row>
    <row r="85" spans="2:3" x14ac:dyDescent="0.2">
      <c r="B85" s="36" t="s">
        <v>19</v>
      </c>
      <c r="C85" s="31"/>
    </row>
    <row r="86" spans="2:3" x14ac:dyDescent="0.2">
      <c r="B86" s="36" t="s">
        <v>20</v>
      </c>
      <c r="C86" s="31"/>
    </row>
    <row r="87" spans="2:3" x14ac:dyDescent="0.2">
      <c r="B87" s="36" t="s">
        <v>21</v>
      </c>
      <c r="C87" s="31"/>
    </row>
    <row r="88" spans="2:3" x14ac:dyDescent="0.2">
      <c r="B88" s="36" t="s">
        <v>22</v>
      </c>
      <c r="C88" s="31"/>
    </row>
    <row r="90" spans="2:3" x14ac:dyDescent="0.2">
      <c r="B90" t="s">
        <v>55</v>
      </c>
    </row>
    <row r="92" spans="2:3" x14ac:dyDescent="0.2">
      <c r="B92" s="37" t="s">
        <v>9</v>
      </c>
      <c r="C92" s="35" t="s">
        <v>54</v>
      </c>
    </row>
    <row r="93" spans="2:3" x14ac:dyDescent="0.2">
      <c r="B93" s="38" t="s">
        <v>56</v>
      </c>
      <c r="C93" s="31">
        <f>C82</f>
        <v>2.2643624224817454</v>
      </c>
    </row>
    <row r="94" spans="2:3" ht="25.5" x14ac:dyDescent="0.2">
      <c r="B94" s="36" t="s">
        <v>57</v>
      </c>
      <c r="C94" s="31">
        <f>C83</f>
        <v>4.3223241512285036</v>
      </c>
    </row>
    <row r="95" spans="2:3" x14ac:dyDescent="0.2">
      <c r="B95" s="38" t="s">
        <v>58</v>
      </c>
      <c r="C95" s="31">
        <f>C86</f>
        <v>0</v>
      </c>
    </row>
    <row r="96" spans="2:3" x14ac:dyDescent="0.2">
      <c r="B96" s="38" t="s">
        <v>59</v>
      </c>
      <c r="C96" s="31">
        <f>C85</f>
        <v>0</v>
      </c>
    </row>
    <row r="97" spans="2:8" x14ac:dyDescent="0.2">
      <c r="B97" s="38" t="s">
        <v>60</v>
      </c>
      <c r="C97" s="31"/>
    </row>
    <row r="98" spans="2:8" x14ac:dyDescent="0.2">
      <c r="B98" s="36" t="s">
        <v>75</v>
      </c>
      <c r="C98" s="31"/>
    </row>
    <row r="99" spans="2:8" x14ac:dyDescent="0.2">
      <c r="B99" s="36" t="s">
        <v>76</v>
      </c>
      <c r="C99" s="31"/>
    </row>
    <row r="102" spans="2:8" x14ac:dyDescent="0.2">
      <c r="B102" s="39" t="s">
        <v>61</v>
      </c>
      <c r="C102" s="39" t="s">
        <v>62</v>
      </c>
      <c r="D102" s="39" t="s">
        <v>63</v>
      </c>
      <c r="E102" s="3" t="s">
        <v>64</v>
      </c>
    </row>
    <row r="103" spans="2:8" x14ac:dyDescent="0.2">
      <c r="B103" s="40" t="s">
        <v>65</v>
      </c>
      <c r="C103" s="31">
        <f>E9</f>
        <v>11.4</v>
      </c>
      <c r="D103" s="31">
        <f>I9</f>
        <v>5.0345297584940401</v>
      </c>
      <c r="E103" s="40" t="s">
        <v>66</v>
      </c>
    </row>
    <row r="104" spans="2:8" x14ac:dyDescent="0.2">
      <c r="B104" s="40" t="s">
        <v>67</v>
      </c>
      <c r="C104" s="31">
        <f>C103+E10</f>
        <v>16.899999999999999</v>
      </c>
      <c r="D104" s="31">
        <f>D103+I10</f>
        <v>6.3069933238276983</v>
      </c>
      <c r="E104" s="32">
        <f t="shared" ref="E104:E109" si="2">(C104-C103)/(D104-D103)</f>
        <v>4.3223241512285027</v>
      </c>
      <c r="H104" s="42"/>
    </row>
    <row r="105" spans="2:8" x14ac:dyDescent="0.2">
      <c r="B105" s="40" t="s">
        <v>68</v>
      </c>
      <c r="C105" s="31"/>
      <c r="D105" s="31"/>
      <c r="E105" s="32"/>
      <c r="H105" s="42"/>
    </row>
    <row r="106" spans="2:8" x14ac:dyDescent="0.2">
      <c r="B106" s="40" t="s">
        <v>69</v>
      </c>
      <c r="C106" s="31"/>
      <c r="D106" s="31"/>
      <c r="E106" s="32"/>
      <c r="H106" s="42"/>
    </row>
    <row r="107" spans="2:8" x14ac:dyDescent="0.2">
      <c r="B107" s="40" t="s">
        <v>70</v>
      </c>
      <c r="C107" s="31"/>
      <c r="D107" s="31"/>
      <c r="E107" s="32"/>
      <c r="H107" s="42"/>
    </row>
    <row r="108" spans="2:8" x14ac:dyDescent="0.2">
      <c r="B108" s="40" t="s">
        <v>77</v>
      </c>
      <c r="C108" s="31"/>
      <c r="D108" s="31"/>
      <c r="E108" s="32"/>
      <c r="H108" s="42"/>
    </row>
    <row r="109" spans="2:8" x14ac:dyDescent="0.2">
      <c r="B109" s="40" t="s">
        <v>78</v>
      </c>
      <c r="C109" s="31"/>
      <c r="D109" s="31"/>
      <c r="E109" s="32"/>
      <c r="H109" s="42"/>
    </row>
    <row r="110" spans="2:8" x14ac:dyDescent="0.2">
      <c r="H110" s="42"/>
    </row>
    <row r="112" spans="2:8" x14ac:dyDescent="0.2">
      <c r="B112" s="34" t="s">
        <v>79</v>
      </c>
    </row>
    <row r="113" spans="2:3" ht="14.25" x14ac:dyDescent="0.2">
      <c r="B113" t="s">
        <v>80</v>
      </c>
    </row>
    <row r="115" spans="2:3" x14ac:dyDescent="0.2">
      <c r="B115" s="9" t="s">
        <v>9</v>
      </c>
      <c r="C115" s="35" t="s">
        <v>54</v>
      </c>
    </row>
    <row r="116" spans="2:3" x14ac:dyDescent="0.2">
      <c r="B116" s="36" t="s">
        <v>16</v>
      </c>
      <c r="C116" s="31">
        <f>'[1]Άσκηση Β'!V34</f>
        <v>1.9550126346951231</v>
      </c>
    </row>
    <row r="117" spans="2:3" ht="25.5" x14ac:dyDescent="0.2">
      <c r="B117" s="36" t="s">
        <v>17</v>
      </c>
      <c r="C117" s="31">
        <f>'[1]Άσκηση Β'!V35</f>
        <v>3.7318223633291736</v>
      </c>
    </row>
    <row r="118" spans="2:3" x14ac:dyDescent="0.2">
      <c r="B118" s="36" t="s">
        <v>18</v>
      </c>
      <c r="C118" s="31">
        <f>'[1]Άσκηση Β'!V36</f>
        <v>1.5121901754152745</v>
      </c>
    </row>
    <row r="119" spans="2:3" x14ac:dyDescent="0.2">
      <c r="B119" s="36" t="s">
        <v>19</v>
      </c>
      <c r="C119" s="31">
        <f>'[1]Άσκηση Β'!V37</f>
        <v>1.5478926166299569</v>
      </c>
    </row>
    <row r="120" spans="2:3" x14ac:dyDescent="0.2">
      <c r="B120" s="36" t="s">
        <v>20</v>
      </c>
      <c r="C120" s="31">
        <f>'[1]Άσκηση Β'!V38</f>
        <v>1.6143933734778244</v>
      </c>
    </row>
    <row r="122" spans="2:3" x14ac:dyDescent="0.2">
      <c r="B122" t="s">
        <v>55</v>
      </c>
    </row>
    <row r="124" spans="2:3" x14ac:dyDescent="0.2">
      <c r="B124" s="37" t="s">
        <v>9</v>
      </c>
      <c r="C124" s="35" t="s">
        <v>54</v>
      </c>
    </row>
    <row r="125" spans="2:3" x14ac:dyDescent="0.2">
      <c r="B125" s="38" t="s">
        <v>56</v>
      </c>
      <c r="C125" s="31">
        <f>C116</f>
        <v>1.9550126346951231</v>
      </c>
    </row>
    <row r="126" spans="2:3" ht="25.5" x14ac:dyDescent="0.2">
      <c r="B126" s="36" t="s">
        <v>57</v>
      </c>
      <c r="C126" s="31">
        <f>C117</f>
        <v>3.7318223633291736</v>
      </c>
    </row>
    <row r="127" spans="2:3" x14ac:dyDescent="0.2">
      <c r="B127" s="38" t="s">
        <v>58</v>
      </c>
      <c r="C127" s="31">
        <f>C120</f>
        <v>1.6143933734778244</v>
      </c>
    </row>
    <row r="128" spans="2:3" x14ac:dyDescent="0.2">
      <c r="B128" s="38" t="s">
        <v>59</v>
      </c>
      <c r="C128" s="31">
        <f>C119</f>
        <v>1.5478926166299569</v>
      </c>
    </row>
    <row r="129" spans="2:5" x14ac:dyDescent="0.2">
      <c r="B129" s="38" t="s">
        <v>60</v>
      </c>
      <c r="C129" s="31">
        <f>C118</f>
        <v>1.5121901754152745</v>
      </c>
    </row>
    <row r="132" spans="2:5" x14ac:dyDescent="0.2">
      <c r="B132" s="39" t="s">
        <v>61</v>
      </c>
      <c r="C132" s="39" t="s">
        <v>62</v>
      </c>
      <c r="D132" s="39" t="s">
        <v>63</v>
      </c>
      <c r="E132" s="3" t="s">
        <v>64</v>
      </c>
    </row>
    <row r="133" spans="2:5" x14ac:dyDescent="0.2">
      <c r="B133" s="40" t="s">
        <v>65</v>
      </c>
      <c r="C133" s="31">
        <f>E9</f>
        <v>11.4</v>
      </c>
      <c r="D133" s="31">
        <f>J9</f>
        <v>5.8311643606220418</v>
      </c>
      <c r="E133" s="40" t="s">
        <v>66</v>
      </c>
    </row>
    <row r="134" spans="2:5" x14ac:dyDescent="0.2">
      <c r="B134" s="40" t="s">
        <v>67</v>
      </c>
      <c r="C134" s="31">
        <f>C133+E10</f>
        <v>16.899999999999999</v>
      </c>
      <c r="D134" s="31">
        <f>D133+J10</f>
        <v>7.3049751330869537</v>
      </c>
      <c r="E134" s="32">
        <f>(C134-C133)/(D134-D133)</f>
        <v>3.7318223633291709</v>
      </c>
    </row>
    <row r="135" spans="2:5" x14ac:dyDescent="0.2">
      <c r="B135" s="40" t="s">
        <v>68</v>
      </c>
      <c r="C135" s="31">
        <f>C134+E13</f>
        <v>19.899999999999999</v>
      </c>
      <c r="D135" s="31">
        <f>D134+J13</f>
        <v>9.1632582809774945</v>
      </c>
      <c r="E135" s="32">
        <f>(C135-C134)/(D135-D134)</f>
        <v>1.6143933734778237</v>
      </c>
    </row>
    <row r="136" spans="2:5" x14ac:dyDescent="0.2">
      <c r="B136" s="40" t="s">
        <v>69</v>
      </c>
      <c r="C136" s="31">
        <f>C135+E12</f>
        <v>32.099999999999994</v>
      </c>
      <c r="D136" s="31">
        <f>D135+J12</f>
        <v>17.044941977202889</v>
      </c>
      <c r="E136" s="32">
        <f>(C136-C135)/(D136-D135)</f>
        <v>1.5478926166299569</v>
      </c>
    </row>
    <row r="137" spans="2:5" x14ac:dyDescent="0.2">
      <c r="B137" s="40" t="s">
        <v>70</v>
      </c>
      <c r="C137" s="31">
        <f>C136+E11</f>
        <v>44.599999999999994</v>
      </c>
      <c r="D137" s="31">
        <f>D136+J11</f>
        <v>25.311098048853914</v>
      </c>
      <c r="E137" s="32">
        <f>(C137-C136)/(D137-D136)</f>
        <v>1.5121901754152745</v>
      </c>
    </row>
  </sheetData>
  <pageMargins left="0.75" right="0.75" top="1" bottom="1" header="0.5" footer="0.5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Άσκηση Β</vt:lpstr>
      <vt:lpstr>Ερώτημα 3-Άσκηση 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Sotiris</dc:creator>
  <cp:lastModifiedBy>Sotiris</cp:lastModifiedBy>
  <dcterms:created xsi:type="dcterms:W3CDTF">2019-04-01T18:17:51Z</dcterms:created>
  <dcterms:modified xsi:type="dcterms:W3CDTF">2019-04-01T20:27:32Z</dcterms:modified>
</cp:coreProperties>
</file>